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730" windowHeight="10500"/>
  </bookViews>
  <sheets>
    <sheet name="2019下达任务" sheetId="5" r:id="rId1"/>
    <sheet name="各村完成情况" sheetId="11" state="hidden" r:id="rId2"/>
    <sheet name="最终得分" sheetId="6" state="hidden" r:id="rId3"/>
    <sheet name="分数排序" sheetId="13" state="hidden" r:id="rId4"/>
    <sheet name="项目投入信息得分" sheetId="7" state="hidden" r:id="rId5"/>
    <sheet name="村项目投入信息具体情况" sheetId="8" state="hidden" r:id="rId6"/>
    <sheet name="招商信息得分" sheetId="12" state="hidden" r:id="rId7"/>
    <sheet name="村招商引资具体情况" sheetId="14" state="hidden" r:id="rId8"/>
    <sheet name="商标11月冲刺" sheetId="15" state="hidden" r:id="rId9"/>
    <sheet name="Sheet1" sheetId="16" state="hidden" r:id="rId10"/>
  </sheets>
  <definedNames>
    <definedName name="_xlnm._FilterDatabase" localSheetId="3" hidden="1">分数排序!$A$4:$M$22</definedName>
  </definedNames>
  <calcPr calcId="125725"/>
</workbook>
</file>

<file path=xl/calcChain.xml><?xml version="1.0" encoding="utf-8"?>
<calcChain xmlns="http://schemas.openxmlformats.org/spreadsheetml/2006/main">
  <c r="F7" i="5"/>
  <c r="C7"/>
  <c r="D7"/>
  <c r="E7"/>
  <c r="G7"/>
  <c r="H7"/>
  <c r="I7"/>
  <c r="J7"/>
  <c r="K7"/>
  <c r="L7"/>
  <c r="M7"/>
  <c r="B7"/>
  <c r="B4" i="11"/>
  <c r="C4"/>
  <c r="D4"/>
  <c r="E4"/>
  <c r="F4"/>
  <c r="G4" s="1"/>
  <c r="H4"/>
  <c r="I4"/>
  <c r="J4" s="1"/>
  <c r="K4"/>
  <c r="L4"/>
  <c r="M4" s="1"/>
  <c r="N4"/>
  <c r="O4"/>
  <c r="P4"/>
  <c r="D5"/>
  <c r="G5"/>
  <c r="J5"/>
  <c r="M5"/>
  <c r="P5"/>
  <c r="R5"/>
  <c r="S5"/>
  <c r="T5"/>
  <c r="U5"/>
  <c r="D6"/>
  <c r="G6"/>
  <c r="J6"/>
  <c r="M6"/>
  <c r="P6"/>
  <c r="R6"/>
  <c r="S6"/>
  <c r="T6"/>
  <c r="U6"/>
  <c r="V6"/>
  <c r="D7"/>
  <c r="G7"/>
  <c r="J7"/>
  <c r="M7"/>
  <c r="P7"/>
  <c r="R7"/>
  <c r="S7"/>
  <c r="T7"/>
  <c r="U7"/>
  <c r="V7"/>
  <c r="D8"/>
  <c r="G8"/>
  <c r="J8"/>
  <c r="M8"/>
  <c r="P8"/>
  <c r="S8"/>
  <c r="T8"/>
  <c r="U8"/>
  <c r="V8"/>
  <c r="D9"/>
  <c r="G9"/>
  <c r="J9"/>
  <c r="M9"/>
  <c r="P9"/>
  <c r="S9"/>
  <c r="T9"/>
  <c r="U9"/>
  <c r="D10"/>
  <c r="G10"/>
  <c r="J10"/>
  <c r="M10"/>
  <c r="P10"/>
  <c r="R10"/>
  <c r="S10"/>
  <c r="T10"/>
  <c r="U10"/>
  <c r="V10"/>
  <c r="D11"/>
  <c r="G11"/>
  <c r="J11"/>
  <c r="M11"/>
  <c r="P11"/>
  <c r="R11"/>
  <c r="S11"/>
  <c r="T11"/>
  <c r="U11"/>
  <c r="V11"/>
  <c r="D12"/>
  <c r="G12"/>
  <c r="J12"/>
  <c r="M12"/>
  <c r="P12"/>
  <c r="R12"/>
  <c r="S12"/>
  <c r="T12"/>
  <c r="U12"/>
  <c r="V12"/>
  <c r="D13"/>
  <c r="G13"/>
  <c r="J13"/>
  <c r="M13"/>
  <c r="P13"/>
  <c r="R13"/>
  <c r="S13"/>
  <c r="T13"/>
  <c r="U13"/>
  <c r="V13"/>
  <c r="D14"/>
  <c r="G14"/>
  <c r="J14"/>
  <c r="M14"/>
  <c r="P14"/>
  <c r="R14"/>
  <c r="S14"/>
  <c r="T14"/>
  <c r="U14"/>
  <c r="V14"/>
  <c r="D15"/>
  <c r="G15"/>
  <c r="J15"/>
  <c r="M15"/>
  <c r="P15"/>
  <c r="R15"/>
  <c r="S15"/>
  <c r="T15"/>
  <c r="U15"/>
  <c r="V15"/>
  <c r="D16"/>
  <c r="G16"/>
  <c r="J16"/>
  <c r="M16"/>
  <c r="P16"/>
  <c r="R16"/>
  <c r="S16"/>
  <c r="T16"/>
  <c r="U16"/>
  <c r="V16"/>
  <c r="D17"/>
  <c r="G17"/>
  <c r="J17"/>
  <c r="M17"/>
  <c r="P17"/>
  <c r="S17"/>
  <c r="T17"/>
  <c r="U17"/>
  <c r="V17"/>
  <c r="D18"/>
  <c r="G18"/>
  <c r="J18"/>
  <c r="M18"/>
  <c r="P18"/>
  <c r="R18"/>
  <c r="S18"/>
  <c r="T18"/>
  <c r="U18"/>
  <c r="V18"/>
  <c r="D19"/>
  <c r="G19"/>
  <c r="J19"/>
  <c r="M19"/>
  <c r="P19"/>
  <c r="R19"/>
  <c r="S19"/>
  <c r="T19"/>
  <c r="U19"/>
  <c r="D20"/>
  <c r="G20"/>
  <c r="J20"/>
  <c r="M20"/>
  <c r="P20"/>
  <c r="R20"/>
  <c r="S20"/>
  <c r="T20"/>
  <c r="U20"/>
  <c r="V20"/>
  <c r="D21"/>
  <c r="G21"/>
  <c r="J21"/>
  <c r="M21"/>
  <c r="P21"/>
  <c r="R21"/>
  <c r="S21"/>
  <c r="T21"/>
  <c r="U21"/>
  <c r="V21"/>
  <c r="D22"/>
  <c r="G22"/>
  <c r="J22"/>
  <c r="M22"/>
  <c r="P22"/>
  <c r="S22"/>
  <c r="T22"/>
  <c r="U22"/>
  <c r="V22"/>
  <c r="B5" i="6"/>
  <c r="C5"/>
  <c r="D5"/>
  <c r="G5"/>
  <c r="H5"/>
  <c r="B6"/>
  <c r="C6"/>
  <c r="D6"/>
  <c r="E6"/>
  <c r="F6"/>
  <c r="G6"/>
  <c r="H6"/>
  <c r="L6"/>
  <c r="B7"/>
  <c r="C7"/>
  <c r="E7"/>
  <c r="F7"/>
  <c r="G7"/>
  <c r="L7"/>
  <c r="B8"/>
  <c r="C8"/>
  <c r="D8"/>
  <c r="L8"/>
  <c r="B9"/>
  <c r="D9"/>
  <c r="G9"/>
  <c r="L9"/>
  <c r="B10"/>
  <c r="C10"/>
  <c r="D10"/>
  <c r="E10"/>
  <c r="F10"/>
  <c r="G10"/>
  <c r="H10"/>
  <c r="L10"/>
  <c r="B11"/>
  <c r="C11"/>
  <c r="L11" s="1"/>
  <c r="F11"/>
  <c r="G11"/>
  <c r="B12"/>
  <c r="C12"/>
  <c r="D12"/>
  <c r="E12"/>
  <c r="F12"/>
  <c r="G12"/>
  <c r="B13"/>
  <c r="C13"/>
  <c r="E13"/>
  <c r="F13"/>
  <c r="G13"/>
  <c r="H13"/>
  <c r="L13"/>
  <c r="B14"/>
  <c r="C14"/>
  <c r="D14"/>
  <c r="E14"/>
  <c r="F14"/>
  <c r="G14"/>
  <c r="H14"/>
  <c r="L14"/>
  <c r="B15"/>
  <c r="C15"/>
  <c r="D15"/>
  <c r="E15"/>
  <c r="F15"/>
  <c r="G15"/>
  <c r="H15"/>
  <c r="L15"/>
  <c r="B16"/>
  <c r="E16"/>
  <c r="F16"/>
  <c r="G16"/>
  <c r="H16"/>
  <c r="L16" s="1"/>
  <c r="B17"/>
  <c r="C17"/>
  <c r="D17"/>
  <c r="F17"/>
  <c r="L17"/>
  <c r="B18"/>
  <c r="C18"/>
  <c r="E18"/>
  <c r="F18"/>
  <c r="L18" s="1"/>
  <c r="B19"/>
  <c r="C19"/>
  <c r="D19"/>
  <c r="F19"/>
  <c r="G19"/>
  <c r="H19"/>
  <c r="L19"/>
  <c r="B20"/>
  <c r="C20"/>
  <c r="D20"/>
  <c r="E20"/>
  <c r="F20"/>
  <c r="G20"/>
  <c r="L20" s="1"/>
  <c r="B21"/>
  <c r="C21"/>
  <c r="D21"/>
  <c r="E21"/>
  <c r="F21"/>
  <c r="G21"/>
  <c r="H21"/>
  <c r="L21"/>
  <c r="B22"/>
  <c r="D22"/>
  <c r="F22"/>
  <c r="H22"/>
  <c r="D3" i="7"/>
  <c r="D4"/>
  <c r="D5"/>
  <c r="D6"/>
  <c r="D7"/>
  <c r="D8"/>
  <c r="D9"/>
  <c r="D10"/>
  <c r="D11"/>
  <c r="D12"/>
  <c r="D13"/>
  <c r="D14"/>
  <c r="D16"/>
  <c r="D17"/>
  <c r="D18"/>
  <c r="D19"/>
  <c r="D20"/>
  <c r="D3" i="12"/>
  <c r="D4"/>
  <c r="D5"/>
  <c r="D6"/>
  <c r="D8"/>
  <c r="D11"/>
  <c r="D12"/>
  <c r="D13"/>
  <c r="D14"/>
  <c r="D16"/>
  <c r="D17"/>
  <c r="D18"/>
  <c r="D19"/>
  <c r="D20"/>
  <c r="B4" i="15"/>
  <c r="C4"/>
  <c r="D4"/>
  <c r="H4"/>
  <c r="I4"/>
  <c r="J4" s="1"/>
  <c r="D5"/>
  <c r="J5"/>
  <c r="D6"/>
  <c r="J6"/>
  <c r="D7"/>
  <c r="J7"/>
  <c r="D8"/>
  <c r="J8"/>
  <c r="D9"/>
  <c r="J9"/>
  <c r="D10"/>
  <c r="J10"/>
  <c r="D11"/>
  <c r="J11"/>
  <c r="D12"/>
  <c r="J12"/>
  <c r="D13"/>
  <c r="J13"/>
  <c r="D14"/>
  <c r="J14"/>
  <c r="D15"/>
  <c r="J15"/>
  <c r="D16"/>
  <c r="J16"/>
  <c r="D17"/>
  <c r="J17"/>
  <c r="D18"/>
  <c r="J18"/>
  <c r="D19"/>
  <c r="J19"/>
  <c r="D20"/>
  <c r="J20"/>
  <c r="D21"/>
  <c r="J21"/>
  <c r="D22"/>
  <c r="J22"/>
  <c r="B4" i="16"/>
  <c r="C4"/>
  <c r="D4"/>
  <c r="E4"/>
  <c r="F4"/>
  <c r="G4" s="1"/>
  <c r="D5"/>
  <c r="G5"/>
  <c r="D6"/>
  <c r="G6"/>
  <c r="D7"/>
  <c r="G7"/>
  <c r="D8"/>
  <c r="G8"/>
  <c r="D9"/>
  <c r="G9"/>
  <c r="D10"/>
  <c r="G10"/>
  <c r="D11"/>
  <c r="G11"/>
  <c r="D12"/>
  <c r="G12"/>
  <c r="D13"/>
  <c r="G13"/>
  <c r="D14"/>
  <c r="G14"/>
  <c r="D15"/>
  <c r="G15"/>
  <c r="D16"/>
  <c r="G16"/>
  <c r="D17"/>
  <c r="G17"/>
  <c r="D18"/>
  <c r="G18"/>
  <c r="D19"/>
  <c r="G19"/>
  <c r="D20"/>
  <c r="G20"/>
  <c r="D21"/>
  <c r="G21"/>
  <c r="D22"/>
  <c r="G22"/>
  <c r="L5" i="6" l="1"/>
  <c r="L22"/>
  <c r="L12"/>
</calcChain>
</file>

<file path=xl/sharedStrings.xml><?xml version="1.0" encoding="utf-8"?>
<sst xmlns="http://schemas.openxmlformats.org/spreadsheetml/2006/main" count="548" uniqueCount="242">
  <si>
    <t>村别</t>
  </si>
  <si>
    <t>民营经济</t>
  </si>
  <si>
    <t>招商引资</t>
  </si>
  <si>
    <t>服务业</t>
  </si>
  <si>
    <t>新增个体户</t>
  </si>
  <si>
    <t>新增企业数</t>
  </si>
  <si>
    <t>新增网络创业户</t>
  </si>
  <si>
    <t>新增小规模纳税人</t>
  </si>
  <si>
    <t>新增一般纳税人</t>
  </si>
  <si>
    <t>新增地税部门有税申报户净增数</t>
  </si>
  <si>
    <t>新增应税销售收入500万元以上企业</t>
  </si>
  <si>
    <t>有效招商信息提供</t>
  </si>
  <si>
    <t>签约</t>
  </si>
  <si>
    <t>注册</t>
  </si>
  <si>
    <t>千万元以上项目信息</t>
  </si>
  <si>
    <t>合计</t>
  </si>
  <si>
    <t>长路</t>
  </si>
  <si>
    <t>马南</t>
  </si>
  <si>
    <t>七里镇</t>
  </si>
  <si>
    <t>马东</t>
  </si>
  <si>
    <t>马北</t>
  </si>
  <si>
    <t>王渡</t>
  </si>
  <si>
    <t>马西</t>
  </si>
  <si>
    <t>潮南</t>
  </si>
  <si>
    <t>亚苏</t>
  </si>
  <si>
    <t>潮北</t>
  </si>
  <si>
    <t>蔡渡</t>
  </si>
  <si>
    <t>马丰</t>
  </si>
  <si>
    <t>尊三</t>
  </si>
  <si>
    <t>徐庄</t>
  </si>
  <si>
    <t>沙庄</t>
  </si>
  <si>
    <t>桃园</t>
  </si>
  <si>
    <t>许楼</t>
  </si>
  <si>
    <t>市河社区</t>
  </si>
  <si>
    <t>民营经济考核指标</t>
  </si>
  <si>
    <t>注册商标</t>
  </si>
  <si>
    <t>新增纳税户</t>
  </si>
  <si>
    <t>小规模纳税人转一般纳税人</t>
  </si>
  <si>
    <t>完成数</t>
  </si>
  <si>
    <t>全年指标</t>
  </si>
  <si>
    <t>完成率</t>
  </si>
  <si>
    <t>商标</t>
  </si>
  <si>
    <t>应税销售500万元</t>
  </si>
  <si>
    <t>小规模转一般纳税人</t>
  </si>
  <si>
    <r>
      <t>马塘镇2014</t>
    </r>
    <r>
      <rPr>
        <b/>
        <sz val="12"/>
        <rFont val="宋体"/>
        <family val="3"/>
        <charset val="134"/>
      </rPr>
      <t>年度各村（社区）民营经济、民资项目投入、</t>
    </r>
    <r>
      <rPr>
        <b/>
        <sz val="12"/>
        <rFont val="宋体"/>
        <family val="3"/>
        <charset val="134"/>
      </rPr>
      <t>科技创新得分表（</t>
    </r>
    <r>
      <rPr>
        <b/>
        <sz val="12"/>
        <rFont val="宋体"/>
        <family val="3"/>
        <charset val="134"/>
      </rPr>
      <t>1-</t>
    </r>
    <r>
      <rPr>
        <b/>
        <sz val="12"/>
        <rFont val="宋体"/>
        <family val="3"/>
        <charset val="134"/>
      </rPr>
      <t>11</t>
    </r>
    <r>
      <rPr>
        <b/>
        <sz val="12"/>
        <rFont val="宋体"/>
        <family val="3"/>
        <charset val="134"/>
      </rPr>
      <t>月）</t>
    </r>
  </si>
  <si>
    <t>民资项目投入</t>
  </si>
  <si>
    <t>科技创新</t>
  </si>
  <si>
    <t>年终加分项目</t>
  </si>
  <si>
    <t>总分</t>
  </si>
  <si>
    <t>民资投入确认项目数</t>
  </si>
  <si>
    <t>招商有效信息提供</t>
  </si>
  <si>
    <t>专利申请</t>
  </si>
  <si>
    <t>专利授权</t>
  </si>
  <si>
    <r>
      <t>马塘镇2014</t>
    </r>
    <r>
      <rPr>
        <b/>
        <sz val="12"/>
        <rFont val="宋体"/>
        <family val="3"/>
        <charset val="134"/>
      </rPr>
      <t>年度各村（社区）民营经济、民资项目投入、</t>
    </r>
    <r>
      <rPr>
        <b/>
        <sz val="12"/>
        <rFont val="宋体"/>
        <family val="3"/>
        <charset val="134"/>
      </rPr>
      <t>科技创新得分表（</t>
    </r>
    <r>
      <rPr>
        <b/>
        <sz val="12"/>
        <rFont val="宋体"/>
        <family val="3"/>
        <charset val="134"/>
      </rPr>
      <t>1-6月）</t>
    </r>
  </si>
  <si>
    <t>排序</t>
  </si>
  <si>
    <t>项目投入信息</t>
  </si>
  <si>
    <t>确认信息数</t>
  </si>
  <si>
    <t>下达任务数</t>
  </si>
  <si>
    <t>分数</t>
  </si>
  <si>
    <t>信息情况</t>
  </si>
  <si>
    <t>联系方式</t>
  </si>
  <si>
    <t>确认情况</t>
  </si>
  <si>
    <t>特殊情况</t>
  </si>
  <si>
    <t>江苏鑫斯达精密机械有限公司</t>
  </si>
  <si>
    <t>已到现场确认</t>
  </si>
  <si>
    <t>江苏诺嘉机械有限公司</t>
  </si>
  <si>
    <t>日之升劳护用品有限公司</t>
  </si>
  <si>
    <t>桐本织带厂</t>
  </si>
  <si>
    <t>南通盛捷运动用品有限公司</t>
  </si>
  <si>
    <t>南通天盛健身器材有限公司</t>
  </si>
  <si>
    <t>安顺机电有限公司</t>
  </si>
  <si>
    <t>吴宏山 13485176100</t>
  </si>
  <si>
    <t>如东鸿禧纺织有限公司</t>
  </si>
  <si>
    <t>张新水  13806271811</t>
  </si>
  <si>
    <t>南通新华劳动用品有限公司</t>
  </si>
  <si>
    <t>南通市汇洲纺织有限公司</t>
  </si>
  <si>
    <t>神一纺织</t>
  </si>
  <si>
    <t>江苏不懒人有限公司</t>
  </si>
  <si>
    <t>南通特尼斯</t>
  </si>
  <si>
    <t>手套机60台，土建300平米</t>
  </si>
  <si>
    <t>吴张明</t>
  </si>
  <si>
    <t>车床4台，面积400平米</t>
  </si>
  <si>
    <t>朱成（南通久美吉进出口有限公司）</t>
  </si>
  <si>
    <t>技改</t>
  </si>
  <si>
    <t>刘银华</t>
  </si>
  <si>
    <t>车床冲床刨床</t>
  </si>
  <si>
    <t>南通庆乐果品</t>
  </si>
  <si>
    <t>未确认</t>
  </si>
  <si>
    <t>博业氨纶</t>
  </si>
  <si>
    <t>嘉华食品</t>
  </si>
  <si>
    <t>鑫港机械</t>
  </si>
  <si>
    <t>马庆华 13862784559</t>
  </si>
  <si>
    <t>已确认</t>
  </si>
  <si>
    <t>主体工程建设，还没有申报</t>
  </si>
  <si>
    <t>如东双钰制造有限公司</t>
  </si>
  <si>
    <t>钱国成 13706272516</t>
  </si>
  <si>
    <t>运嘉</t>
  </si>
  <si>
    <t>鸿燊物流</t>
  </si>
  <si>
    <t>卜蜂饲料</t>
  </si>
  <si>
    <t>韵然生物科技</t>
  </si>
  <si>
    <t>已经申报主体工程建设，后续可以继续申报</t>
  </si>
  <si>
    <t>如东俊盛织布厂</t>
  </si>
  <si>
    <t>徐俊 13921698327</t>
  </si>
  <si>
    <t>100万</t>
  </si>
  <si>
    <t>南通泽丰纺织有限公司</t>
  </si>
  <si>
    <t>栢新军 13951327998</t>
  </si>
  <si>
    <t>12喷水织机 100万</t>
  </si>
  <si>
    <t>南通瑞达服装有限公司</t>
  </si>
  <si>
    <t>王 18912862668</t>
  </si>
  <si>
    <t>流水线</t>
  </si>
  <si>
    <t>羽程水产养殖</t>
  </si>
  <si>
    <t>张泽锋  13862795255</t>
  </si>
  <si>
    <t>贝德福水产养殖</t>
  </si>
  <si>
    <t>于凤梅  13862794866</t>
  </si>
  <si>
    <t>民东纺织</t>
  </si>
  <si>
    <t>蒋娟  13382376635</t>
  </si>
  <si>
    <t>南通恒昌通讯有限公司</t>
  </si>
  <si>
    <t>丁海兵  13328074508</t>
  </si>
  <si>
    <t>南通春晓饲料公司</t>
  </si>
  <si>
    <t>三友粮食种植专业合作社</t>
  </si>
  <si>
    <t>南通博爱面粉有限公司</t>
  </si>
  <si>
    <t>沈长新 13358087886</t>
  </si>
  <si>
    <t>南通市雪松工贸有限公司</t>
  </si>
  <si>
    <t>葛雪松  5050620888</t>
  </si>
  <si>
    <t>南通佳瑞机械有限公司</t>
  </si>
  <si>
    <t>钱俊  15262880163</t>
  </si>
  <si>
    <t>地址在蔡渡村</t>
  </si>
  <si>
    <t>南通铭科制链有限公司</t>
  </si>
  <si>
    <t>如东垚煜禽业专业合作社</t>
  </si>
  <si>
    <t>王泉 13328074190</t>
  </si>
  <si>
    <t>508万</t>
  </si>
  <si>
    <t>南通元鸿祥纺织有限公司</t>
  </si>
  <si>
    <t>南通宏亿包装材料有限公司</t>
  </si>
  <si>
    <t>蒋兆泉</t>
  </si>
  <si>
    <t>规模太小，无法申报</t>
  </si>
  <si>
    <t>静电喷塑项目</t>
  </si>
  <si>
    <t>大明制衣有限公司</t>
  </si>
  <si>
    <t>如东新型丰马塑胶有限公司</t>
  </si>
  <si>
    <t>施坤</t>
  </si>
  <si>
    <t>业主不配合，无法申报</t>
  </si>
  <si>
    <t>金梦瑶（通州人）</t>
  </si>
  <si>
    <t>邱建卫 13815225288</t>
  </si>
  <si>
    <t>没有现场</t>
  </si>
  <si>
    <t>南通昱民代理农业有限公司</t>
  </si>
  <si>
    <t>王喜民  13390952001</t>
  </si>
  <si>
    <t>双峰劳务公司</t>
  </si>
  <si>
    <t>许峰  13057086333</t>
  </si>
  <si>
    <t>电话确认</t>
  </si>
  <si>
    <t>南通兴宝弘贸易有限公司</t>
  </si>
  <si>
    <t>张红建  13921478588</t>
  </si>
  <si>
    <t>下月申报</t>
  </si>
  <si>
    <t>标准化养鸡场</t>
  </si>
  <si>
    <t>沈小峰 13776262899</t>
  </si>
  <si>
    <t>如东育才家庭农场</t>
  </si>
  <si>
    <t xml:space="preserve">张琉才  </t>
  </si>
  <si>
    <t>如东维平家庭农场</t>
  </si>
  <si>
    <t>韩维平 13951307861</t>
  </si>
  <si>
    <t>如东睿龙粮食购销有限公司</t>
  </si>
  <si>
    <t>700多平米厂房</t>
  </si>
  <si>
    <t>绿色食品内生态农业项目</t>
  </si>
  <si>
    <t>鑫银洁</t>
  </si>
  <si>
    <t>增加枕巾机4台，厂房500平米</t>
  </si>
  <si>
    <t>翱翔鸽业</t>
  </si>
  <si>
    <t>桃园生猪收购站</t>
  </si>
  <si>
    <t>罗永健  13806272405</t>
  </si>
  <si>
    <t>德海园林</t>
  </si>
  <si>
    <t>吴海林  13706275706</t>
  </si>
  <si>
    <t>如意秸秆利用专业合作社</t>
  </si>
  <si>
    <t>周海华  13806270313</t>
  </si>
  <si>
    <t>仁和小院家常菜馆</t>
  </si>
  <si>
    <t>朱明明  13813606266</t>
  </si>
  <si>
    <t>顺达服饰超市</t>
  </si>
  <si>
    <t>周斌  13376036778</t>
  </si>
  <si>
    <t>南通利弘金属制品有限公司</t>
  </si>
  <si>
    <r>
      <t>注册资本5</t>
    </r>
    <r>
      <rPr>
        <sz val="11"/>
        <color indexed="8"/>
        <rFont val="宋体"/>
        <family val="3"/>
        <charset val="134"/>
      </rPr>
      <t>00万</t>
    </r>
  </si>
  <si>
    <t>如东浩瑞电子厂</t>
  </si>
  <si>
    <r>
      <t xml:space="preserve">薛总 </t>
    </r>
    <r>
      <rPr>
        <sz val="11"/>
        <color indexed="8"/>
        <rFont val="宋体"/>
        <family val="3"/>
        <charset val="134"/>
      </rPr>
      <t xml:space="preserve"> </t>
    </r>
  </si>
  <si>
    <t>有现场看</t>
  </si>
  <si>
    <t>招商信息统计</t>
  </si>
  <si>
    <t>招商引资信息情况</t>
  </si>
  <si>
    <t>投资人</t>
  </si>
  <si>
    <t>徐春明</t>
  </si>
  <si>
    <t>王吉伟</t>
  </si>
  <si>
    <t>北京阳光日盛装饰有限公司</t>
  </si>
  <si>
    <t>黄毅</t>
  </si>
  <si>
    <t>南京六合客商</t>
  </si>
  <si>
    <t>薛丁山</t>
  </si>
  <si>
    <t>整浆并项目</t>
  </si>
  <si>
    <t>景老板瑞昕</t>
  </si>
  <si>
    <t>景老板</t>
  </si>
  <si>
    <t>朱宇革</t>
  </si>
  <si>
    <t>于翔</t>
  </si>
  <si>
    <t>许海山</t>
  </si>
  <si>
    <t>徐晶</t>
  </si>
  <si>
    <t>南通久天楹瑞建设工程有限公司</t>
  </si>
  <si>
    <t>许瑞峰</t>
  </si>
  <si>
    <t>邓国华</t>
  </si>
  <si>
    <t>宇顺喷气织机</t>
  </si>
  <si>
    <t>养老院</t>
  </si>
  <si>
    <t>如东东方建材经营部</t>
  </si>
  <si>
    <t>汤宏兵</t>
  </si>
  <si>
    <t>南通同升房地产开发公司</t>
  </si>
  <si>
    <t>赵健</t>
  </si>
  <si>
    <t>邵瑞峰</t>
  </si>
  <si>
    <t>周镇长</t>
  </si>
  <si>
    <t>丁邦仁（准备办公司）</t>
  </si>
  <si>
    <t>丁邦仁</t>
  </si>
  <si>
    <t>薛江薇</t>
  </si>
  <si>
    <t>如东县鼎峰粮食种植家庭农场</t>
  </si>
  <si>
    <t xml:space="preserve">食品加工 </t>
  </si>
  <si>
    <t>马总</t>
  </si>
  <si>
    <t>南通鹏阳脚手架工程有限公司</t>
  </si>
  <si>
    <t>农业观光项目征用地30亩</t>
  </si>
  <si>
    <t>曹宇</t>
  </si>
  <si>
    <t>傅建海</t>
  </si>
  <si>
    <t>青旅地产</t>
  </si>
  <si>
    <t>李飞</t>
  </si>
  <si>
    <t>台湾客商</t>
  </si>
  <si>
    <t>单小建</t>
  </si>
  <si>
    <t>中建二局</t>
  </si>
  <si>
    <t>黄橙</t>
  </si>
  <si>
    <t>张俊高</t>
  </si>
  <si>
    <t>周镇长让算一个</t>
  </si>
  <si>
    <t>一个抬头是“如东瑞星塑料制品有限公司”，一个是昌盈针织，没给发票</t>
  </si>
  <si>
    <t>钱已给</t>
  </si>
  <si>
    <t>答应包装一个</t>
  </si>
  <si>
    <t>凌云食品厂，下午来，还要联系</t>
  </si>
  <si>
    <t>1个</t>
  </si>
  <si>
    <t xml:space="preserve">村部抬头今天还 </t>
  </si>
  <si>
    <t>村部抬头，已还</t>
  </si>
  <si>
    <t>村部抬头，还要联系</t>
  </si>
  <si>
    <t>涵均匀</t>
  </si>
  <si>
    <t>村部抬头，答应年前还</t>
  </si>
  <si>
    <t>1个%</t>
  </si>
  <si>
    <t>有一个需要近期去搜集</t>
  </si>
  <si>
    <t>一个商标，丰马，春民草绳，今天还</t>
  </si>
  <si>
    <t>抬头：如东鑫银洁纺织品有限公司</t>
  </si>
  <si>
    <t>村部抬头，尽量年前还</t>
  </si>
  <si>
    <t>新增规上工业、服务业企业以及限上批发零售和住餐企业</t>
    <phoneticPr fontId="8" type="noConversion"/>
  </si>
  <si>
    <t>新增服务业个转企业</t>
    <phoneticPr fontId="8" type="noConversion"/>
  </si>
  <si>
    <t>附件</t>
    <phoneticPr fontId="8" type="noConversion"/>
  </si>
  <si>
    <t>马塘镇2019年度各村（社区）工业经济、服务业经济、招商引资工作主要任务分解表</t>
    <phoneticPr fontId="8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</si>
</sst>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 "/>
    <numFmt numFmtId="178" formatCode="0.00_);[Red]\(0.00\)"/>
  </numFmts>
  <fonts count="14"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4"/>
      <color theme="1"/>
      <name val="黑体"/>
      <family val="3"/>
      <charset val="134"/>
    </font>
    <font>
      <sz val="18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2" xfId="0" applyBorder="1" applyAlignment="1"/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topLeftCell="A4" workbookViewId="0">
      <selection activeCell="A2" sqref="A2:M3"/>
    </sheetView>
  </sheetViews>
  <sheetFormatPr defaultColWidth="9.375" defaultRowHeight="13.5"/>
  <cols>
    <col min="1" max="1" width="9.25" style="13" customWidth="1"/>
    <col min="2" max="2" width="6.625" style="13" customWidth="1"/>
    <col min="3" max="3" width="7.25" style="13" customWidth="1"/>
    <col min="4" max="4" width="8.5" style="13" customWidth="1"/>
    <col min="5" max="5" width="7.25" style="13" customWidth="1"/>
    <col min="6" max="6" width="13.125" style="13" customWidth="1"/>
    <col min="7" max="7" width="13.5" style="13" customWidth="1"/>
    <col min="8" max="8" width="15.625" style="29" customWidth="1"/>
    <col min="9" max="9" width="11.125" style="13" customWidth="1"/>
    <col min="10" max="10" width="5.75" style="13" customWidth="1"/>
    <col min="11" max="11" width="6.125" style="13" customWidth="1"/>
    <col min="12" max="12" width="8.375" style="23" customWidth="1"/>
    <col min="13" max="13" width="9.875" style="13" customWidth="1"/>
    <col min="14" max="31" width="9" style="13" customWidth="1"/>
    <col min="32" max="223" width="9.375" style="13" customWidth="1"/>
    <col min="224" max="249" width="9" style="13" customWidth="1"/>
    <col min="250" max="250" width="11.25" style="13" customWidth="1"/>
    <col min="251" max="16384" width="9.375" style="13"/>
  </cols>
  <sheetData>
    <row r="1" spans="1:13" ht="18.75">
      <c r="A1" s="30" t="s">
        <v>240</v>
      </c>
      <c r="L1" s="28"/>
    </row>
    <row r="2" spans="1:13" ht="13.5" customHeight="1">
      <c r="A2" s="33" t="s">
        <v>241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6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7.25" customHeight="1">
      <c r="A4" s="38" t="s">
        <v>0</v>
      </c>
      <c r="B4" s="44" t="s">
        <v>1</v>
      </c>
      <c r="C4" s="45"/>
      <c r="D4" s="45"/>
      <c r="E4" s="45"/>
      <c r="F4" s="45"/>
      <c r="G4" s="45"/>
      <c r="H4" s="46"/>
      <c r="I4" s="41" t="s">
        <v>2</v>
      </c>
      <c r="J4" s="41"/>
      <c r="K4" s="41"/>
      <c r="L4" s="42" t="s">
        <v>3</v>
      </c>
      <c r="M4" s="42"/>
    </row>
    <row r="5" spans="1:13" ht="28.5" customHeight="1">
      <c r="A5" s="38"/>
      <c r="B5" s="34" t="s">
        <v>4</v>
      </c>
      <c r="C5" s="34" t="s">
        <v>5</v>
      </c>
      <c r="D5" s="31" t="s">
        <v>7</v>
      </c>
      <c r="E5" s="31" t="s">
        <v>8</v>
      </c>
      <c r="F5" s="31" t="s">
        <v>9</v>
      </c>
      <c r="G5" s="34" t="s">
        <v>10</v>
      </c>
      <c r="H5" s="34" t="s">
        <v>238</v>
      </c>
      <c r="I5" s="36" t="s">
        <v>11</v>
      </c>
      <c r="J5" s="38" t="s">
        <v>12</v>
      </c>
      <c r="K5" s="39" t="s">
        <v>13</v>
      </c>
      <c r="L5" s="40" t="s">
        <v>14</v>
      </c>
      <c r="M5" s="40" t="s">
        <v>239</v>
      </c>
    </row>
    <row r="6" spans="1:13" ht="29.25" customHeight="1">
      <c r="A6" s="38"/>
      <c r="B6" s="35"/>
      <c r="C6" s="35"/>
      <c r="D6" s="32"/>
      <c r="E6" s="32"/>
      <c r="F6" s="43"/>
      <c r="G6" s="35"/>
      <c r="H6" s="35"/>
      <c r="I6" s="37"/>
      <c r="J6" s="38"/>
      <c r="K6" s="39"/>
      <c r="L6" s="40"/>
      <c r="M6" s="40"/>
    </row>
    <row r="7" spans="1:13" ht="20.100000000000001" customHeight="1">
      <c r="A7" s="24" t="s">
        <v>15</v>
      </c>
      <c r="B7" s="25">
        <f>SUM(B8:B25)</f>
        <v>600</v>
      </c>
      <c r="C7" s="25">
        <f t="shared" ref="C7:M7" si="0">SUM(C8:C25)</f>
        <v>135</v>
      </c>
      <c r="D7" s="25">
        <f t="shared" si="0"/>
        <v>338</v>
      </c>
      <c r="E7" s="25">
        <f t="shared" si="0"/>
        <v>84</v>
      </c>
      <c r="F7" s="25">
        <f t="shared" si="0"/>
        <v>74</v>
      </c>
      <c r="G7" s="25">
        <f t="shared" si="0"/>
        <v>39</v>
      </c>
      <c r="H7" s="25">
        <f t="shared" si="0"/>
        <v>18</v>
      </c>
      <c r="I7" s="25">
        <f t="shared" si="0"/>
        <v>36</v>
      </c>
      <c r="J7" s="25">
        <f t="shared" si="0"/>
        <v>19</v>
      </c>
      <c r="K7" s="25">
        <f t="shared" si="0"/>
        <v>18</v>
      </c>
      <c r="L7" s="25">
        <f t="shared" si="0"/>
        <v>18</v>
      </c>
      <c r="M7" s="25">
        <f t="shared" si="0"/>
        <v>18</v>
      </c>
    </row>
    <row r="8" spans="1:13" ht="20.100000000000001" customHeight="1">
      <c r="A8" s="24" t="s">
        <v>16</v>
      </c>
      <c r="B8" s="25">
        <v>42</v>
      </c>
      <c r="C8" s="25">
        <v>10</v>
      </c>
      <c r="D8" s="25">
        <v>23</v>
      </c>
      <c r="E8" s="24">
        <v>6</v>
      </c>
      <c r="F8" s="25">
        <v>4</v>
      </c>
      <c r="G8" s="24">
        <v>2</v>
      </c>
      <c r="H8" s="24">
        <v>1</v>
      </c>
      <c r="I8" s="24">
        <v>2</v>
      </c>
      <c r="J8" s="24">
        <v>1</v>
      </c>
      <c r="K8" s="26">
        <v>1</v>
      </c>
      <c r="L8" s="3">
        <v>1</v>
      </c>
      <c r="M8" s="3">
        <v>1</v>
      </c>
    </row>
    <row r="9" spans="1:13" ht="20.100000000000001" customHeight="1">
      <c r="A9" s="24" t="s">
        <v>17</v>
      </c>
      <c r="B9" s="25">
        <v>45</v>
      </c>
      <c r="C9" s="25">
        <v>11</v>
      </c>
      <c r="D9" s="25">
        <v>24</v>
      </c>
      <c r="E9" s="24">
        <v>6</v>
      </c>
      <c r="F9" s="25">
        <v>4</v>
      </c>
      <c r="G9" s="24">
        <v>2</v>
      </c>
      <c r="H9" s="24">
        <v>1</v>
      </c>
      <c r="I9" s="24">
        <v>2</v>
      </c>
      <c r="J9" s="24">
        <v>1</v>
      </c>
      <c r="K9" s="26">
        <v>1</v>
      </c>
      <c r="L9" s="3">
        <v>1</v>
      </c>
      <c r="M9" s="3">
        <v>1</v>
      </c>
    </row>
    <row r="10" spans="1:13" ht="20.100000000000001" customHeight="1">
      <c r="A10" s="24" t="s">
        <v>18</v>
      </c>
      <c r="B10" s="25">
        <v>34</v>
      </c>
      <c r="C10" s="25">
        <v>8</v>
      </c>
      <c r="D10" s="25">
        <v>22</v>
      </c>
      <c r="E10" s="24">
        <v>5</v>
      </c>
      <c r="F10" s="25">
        <v>4</v>
      </c>
      <c r="G10" s="24">
        <v>2</v>
      </c>
      <c r="H10" s="24">
        <v>1</v>
      </c>
      <c r="I10" s="24">
        <v>2</v>
      </c>
      <c r="J10" s="24">
        <v>1</v>
      </c>
      <c r="K10" s="26">
        <v>1</v>
      </c>
      <c r="L10" s="3">
        <v>1</v>
      </c>
      <c r="M10" s="3">
        <v>1</v>
      </c>
    </row>
    <row r="11" spans="1:13" ht="20.100000000000001" customHeight="1">
      <c r="A11" s="24" t="s">
        <v>19</v>
      </c>
      <c r="B11" s="25">
        <v>42</v>
      </c>
      <c r="C11" s="25">
        <v>8</v>
      </c>
      <c r="D11" s="25">
        <v>25</v>
      </c>
      <c r="E11" s="24">
        <v>6</v>
      </c>
      <c r="F11" s="25">
        <v>6</v>
      </c>
      <c r="G11" s="24">
        <v>4</v>
      </c>
      <c r="H11" s="24">
        <v>1</v>
      </c>
      <c r="I11" s="24">
        <v>2</v>
      </c>
      <c r="J11" s="24">
        <v>1</v>
      </c>
      <c r="K11" s="26">
        <v>1</v>
      </c>
      <c r="L11" s="3">
        <v>1</v>
      </c>
      <c r="M11" s="3">
        <v>1</v>
      </c>
    </row>
    <row r="12" spans="1:13" ht="20.100000000000001" customHeight="1">
      <c r="A12" s="24" t="s">
        <v>20</v>
      </c>
      <c r="B12" s="25">
        <v>42</v>
      </c>
      <c r="C12" s="25">
        <v>8</v>
      </c>
      <c r="D12" s="25">
        <v>25</v>
      </c>
      <c r="E12" s="24">
        <v>6</v>
      </c>
      <c r="F12" s="25">
        <v>6</v>
      </c>
      <c r="G12" s="24">
        <v>4</v>
      </c>
      <c r="H12" s="24">
        <v>1</v>
      </c>
      <c r="I12" s="24">
        <v>2</v>
      </c>
      <c r="J12" s="24">
        <v>1</v>
      </c>
      <c r="K12" s="26">
        <v>1</v>
      </c>
      <c r="L12" s="3">
        <v>1</v>
      </c>
      <c r="M12" s="3">
        <v>1</v>
      </c>
    </row>
    <row r="13" spans="1:13" ht="20.100000000000001" customHeight="1">
      <c r="A13" s="24" t="s">
        <v>21</v>
      </c>
      <c r="B13" s="25">
        <v>28</v>
      </c>
      <c r="C13" s="25">
        <v>6</v>
      </c>
      <c r="D13" s="25">
        <v>15</v>
      </c>
      <c r="E13" s="24">
        <v>4</v>
      </c>
      <c r="F13" s="25">
        <v>6</v>
      </c>
      <c r="G13" s="24">
        <v>2</v>
      </c>
      <c r="H13" s="24">
        <v>1</v>
      </c>
      <c r="I13" s="24">
        <v>2</v>
      </c>
      <c r="J13" s="24">
        <v>1</v>
      </c>
      <c r="K13" s="26">
        <v>1</v>
      </c>
      <c r="L13" s="3">
        <v>1</v>
      </c>
      <c r="M13" s="3">
        <v>1</v>
      </c>
    </row>
    <row r="14" spans="1:13" ht="20.100000000000001" customHeight="1">
      <c r="A14" s="24" t="s">
        <v>22</v>
      </c>
      <c r="B14" s="25">
        <v>45</v>
      </c>
      <c r="C14" s="25">
        <v>10</v>
      </c>
      <c r="D14" s="25">
        <v>25</v>
      </c>
      <c r="E14" s="24">
        <v>6</v>
      </c>
      <c r="F14" s="25">
        <v>6</v>
      </c>
      <c r="G14" s="24">
        <v>5</v>
      </c>
      <c r="H14" s="24">
        <v>1</v>
      </c>
      <c r="I14" s="24">
        <v>2</v>
      </c>
      <c r="J14" s="24">
        <v>2</v>
      </c>
      <c r="K14" s="26">
        <v>1</v>
      </c>
      <c r="L14" s="3">
        <v>1</v>
      </c>
      <c r="M14" s="3">
        <v>1</v>
      </c>
    </row>
    <row r="15" spans="1:13" ht="20.100000000000001" customHeight="1">
      <c r="A15" s="24" t="s">
        <v>23</v>
      </c>
      <c r="B15" s="25">
        <v>27</v>
      </c>
      <c r="C15" s="25">
        <v>6</v>
      </c>
      <c r="D15" s="25">
        <v>15</v>
      </c>
      <c r="E15" s="24">
        <v>4</v>
      </c>
      <c r="F15" s="25">
        <v>4</v>
      </c>
      <c r="G15" s="24">
        <v>2</v>
      </c>
      <c r="H15" s="24">
        <v>1</v>
      </c>
      <c r="I15" s="24">
        <v>2</v>
      </c>
      <c r="J15" s="24">
        <v>1</v>
      </c>
      <c r="K15" s="26">
        <v>1</v>
      </c>
      <c r="L15" s="3">
        <v>1</v>
      </c>
      <c r="M15" s="3">
        <v>1</v>
      </c>
    </row>
    <row r="16" spans="1:13" ht="20.100000000000001" customHeight="1">
      <c r="A16" s="24" t="s">
        <v>24</v>
      </c>
      <c r="B16" s="25">
        <v>27</v>
      </c>
      <c r="C16" s="25">
        <v>6</v>
      </c>
      <c r="D16" s="25">
        <v>15</v>
      </c>
      <c r="E16" s="24">
        <v>4</v>
      </c>
      <c r="F16" s="25">
        <v>4</v>
      </c>
      <c r="G16" s="24">
        <v>2</v>
      </c>
      <c r="H16" s="24">
        <v>1</v>
      </c>
      <c r="I16" s="24">
        <v>2</v>
      </c>
      <c r="J16" s="24">
        <v>1</v>
      </c>
      <c r="K16" s="26">
        <v>1</v>
      </c>
      <c r="L16" s="3">
        <v>1</v>
      </c>
      <c r="M16" s="3">
        <v>1</v>
      </c>
    </row>
    <row r="17" spans="1:13" ht="20.100000000000001" customHeight="1">
      <c r="A17" s="24" t="s">
        <v>25</v>
      </c>
      <c r="B17" s="25">
        <v>27</v>
      </c>
      <c r="C17" s="25">
        <v>6</v>
      </c>
      <c r="D17" s="25">
        <v>15</v>
      </c>
      <c r="E17" s="24">
        <v>4</v>
      </c>
      <c r="F17" s="25">
        <v>4</v>
      </c>
      <c r="G17" s="24">
        <v>2</v>
      </c>
      <c r="H17" s="24">
        <v>1</v>
      </c>
      <c r="I17" s="24">
        <v>2</v>
      </c>
      <c r="J17" s="24">
        <v>1</v>
      </c>
      <c r="K17" s="26">
        <v>1</v>
      </c>
      <c r="L17" s="3">
        <v>1</v>
      </c>
      <c r="M17" s="3">
        <v>1</v>
      </c>
    </row>
    <row r="18" spans="1:13" ht="20.100000000000001" customHeight="1">
      <c r="A18" s="24" t="s">
        <v>26</v>
      </c>
      <c r="B18" s="25">
        <v>39</v>
      </c>
      <c r="C18" s="25">
        <v>10</v>
      </c>
      <c r="D18" s="25">
        <v>23</v>
      </c>
      <c r="E18" s="24">
        <v>4</v>
      </c>
      <c r="F18" s="25">
        <v>4</v>
      </c>
      <c r="G18" s="24">
        <v>3</v>
      </c>
      <c r="H18" s="24">
        <v>1</v>
      </c>
      <c r="I18" s="24">
        <v>2</v>
      </c>
      <c r="J18" s="24">
        <v>1</v>
      </c>
      <c r="K18" s="26">
        <v>1</v>
      </c>
      <c r="L18" s="3">
        <v>1</v>
      </c>
      <c r="M18" s="3">
        <v>1</v>
      </c>
    </row>
    <row r="19" spans="1:13" ht="20.100000000000001" customHeight="1">
      <c r="A19" s="24" t="s">
        <v>27</v>
      </c>
      <c r="B19" s="25">
        <v>40</v>
      </c>
      <c r="C19" s="25">
        <v>10</v>
      </c>
      <c r="D19" s="25">
        <v>23</v>
      </c>
      <c r="E19" s="24">
        <v>5</v>
      </c>
      <c r="F19" s="25">
        <v>4</v>
      </c>
      <c r="G19" s="24">
        <v>3</v>
      </c>
      <c r="H19" s="24">
        <v>1</v>
      </c>
      <c r="I19" s="24">
        <v>2</v>
      </c>
      <c r="J19" s="24">
        <v>1</v>
      </c>
      <c r="K19" s="26">
        <v>1</v>
      </c>
      <c r="L19" s="3">
        <v>1</v>
      </c>
      <c r="M19" s="3">
        <v>1</v>
      </c>
    </row>
    <row r="20" spans="1:13" ht="20.100000000000001" customHeight="1">
      <c r="A20" s="24" t="s">
        <v>28</v>
      </c>
      <c r="B20" s="25">
        <v>27</v>
      </c>
      <c r="C20" s="25">
        <v>6</v>
      </c>
      <c r="D20" s="25">
        <v>15</v>
      </c>
      <c r="E20" s="24">
        <v>4</v>
      </c>
      <c r="F20" s="25">
        <v>3</v>
      </c>
      <c r="G20" s="24">
        <v>1</v>
      </c>
      <c r="H20" s="24">
        <v>1</v>
      </c>
      <c r="I20" s="24">
        <v>2</v>
      </c>
      <c r="J20" s="24">
        <v>1</v>
      </c>
      <c r="K20" s="26">
        <v>1</v>
      </c>
      <c r="L20" s="3">
        <v>1</v>
      </c>
      <c r="M20" s="3">
        <v>1</v>
      </c>
    </row>
    <row r="21" spans="1:13" ht="20.100000000000001" customHeight="1">
      <c r="A21" s="24" t="s">
        <v>29</v>
      </c>
      <c r="B21" s="25">
        <v>27</v>
      </c>
      <c r="C21" s="25">
        <v>6</v>
      </c>
      <c r="D21" s="25">
        <v>15</v>
      </c>
      <c r="E21" s="24">
        <v>4</v>
      </c>
      <c r="F21" s="25">
        <v>3</v>
      </c>
      <c r="G21" s="24">
        <v>1</v>
      </c>
      <c r="H21" s="24">
        <v>1</v>
      </c>
      <c r="I21" s="24">
        <v>2</v>
      </c>
      <c r="J21" s="24">
        <v>1</v>
      </c>
      <c r="K21" s="26">
        <v>1</v>
      </c>
      <c r="L21" s="3">
        <v>1</v>
      </c>
      <c r="M21" s="3">
        <v>1</v>
      </c>
    </row>
    <row r="22" spans="1:13" ht="20.100000000000001" customHeight="1">
      <c r="A22" s="24" t="s">
        <v>30</v>
      </c>
      <c r="B22" s="25">
        <v>27</v>
      </c>
      <c r="C22" s="25">
        <v>6</v>
      </c>
      <c r="D22" s="25">
        <v>15</v>
      </c>
      <c r="E22" s="24">
        <v>4</v>
      </c>
      <c r="F22" s="25">
        <v>3</v>
      </c>
      <c r="G22" s="24">
        <v>1</v>
      </c>
      <c r="H22" s="24">
        <v>1</v>
      </c>
      <c r="I22" s="24">
        <v>2</v>
      </c>
      <c r="J22" s="24">
        <v>1</v>
      </c>
      <c r="K22" s="26">
        <v>1</v>
      </c>
      <c r="L22" s="3">
        <v>1</v>
      </c>
      <c r="M22" s="3">
        <v>1</v>
      </c>
    </row>
    <row r="23" spans="1:13" ht="20.100000000000001" customHeight="1">
      <c r="A23" s="24" t="s">
        <v>31</v>
      </c>
      <c r="B23" s="25">
        <v>27</v>
      </c>
      <c r="C23" s="25">
        <v>6</v>
      </c>
      <c r="D23" s="25">
        <v>15</v>
      </c>
      <c r="E23" s="24">
        <v>4</v>
      </c>
      <c r="F23" s="25">
        <v>3</v>
      </c>
      <c r="G23" s="24">
        <v>1</v>
      </c>
      <c r="H23" s="24">
        <v>1</v>
      </c>
      <c r="I23" s="24">
        <v>2</v>
      </c>
      <c r="J23" s="24">
        <v>1</v>
      </c>
      <c r="K23" s="26">
        <v>1</v>
      </c>
      <c r="L23" s="3">
        <v>1</v>
      </c>
      <c r="M23" s="3">
        <v>1</v>
      </c>
    </row>
    <row r="24" spans="1:13" ht="20.100000000000001" customHeight="1">
      <c r="A24" s="24" t="s">
        <v>32</v>
      </c>
      <c r="B24" s="25">
        <v>27</v>
      </c>
      <c r="C24" s="25">
        <v>6</v>
      </c>
      <c r="D24" s="25">
        <v>15</v>
      </c>
      <c r="E24" s="24">
        <v>4</v>
      </c>
      <c r="F24" s="25">
        <v>3</v>
      </c>
      <c r="G24" s="24">
        <v>1</v>
      </c>
      <c r="H24" s="24">
        <v>1</v>
      </c>
      <c r="I24" s="24">
        <v>2</v>
      </c>
      <c r="J24" s="24">
        <v>1</v>
      </c>
      <c r="K24" s="26">
        <v>1</v>
      </c>
      <c r="L24" s="3">
        <v>1</v>
      </c>
      <c r="M24" s="3">
        <v>1</v>
      </c>
    </row>
    <row r="25" spans="1:13" ht="20.100000000000001" customHeight="1">
      <c r="A25" s="24" t="s">
        <v>33</v>
      </c>
      <c r="B25" s="25">
        <v>27</v>
      </c>
      <c r="C25" s="25">
        <v>6</v>
      </c>
      <c r="D25" s="25">
        <v>13</v>
      </c>
      <c r="E25" s="24">
        <v>4</v>
      </c>
      <c r="F25" s="25">
        <v>3</v>
      </c>
      <c r="G25" s="24">
        <v>1</v>
      </c>
      <c r="H25" s="24">
        <v>1</v>
      </c>
      <c r="I25" s="24">
        <v>2</v>
      </c>
      <c r="J25" s="24">
        <v>1</v>
      </c>
      <c r="K25" s="26">
        <v>1</v>
      </c>
      <c r="L25" s="3">
        <v>1</v>
      </c>
      <c r="M25" s="3">
        <v>1</v>
      </c>
    </row>
    <row r="26" spans="1:13">
      <c r="L26" s="27"/>
    </row>
    <row r="27" spans="1:13">
      <c r="L27" s="28"/>
    </row>
    <row r="28" spans="1:13">
      <c r="L28" s="28"/>
    </row>
    <row r="29" spans="1:13">
      <c r="L29" s="28"/>
    </row>
    <row r="30" spans="1:13">
      <c r="L30" s="28"/>
    </row>
    <row r="31" spans="1:13">
      <c r="L31" s="28"/>
    </row>
    <row r="32" spans="1:13">
      <c r="L32" s="28"/>
    </row>
    <row r="33" spans="12:12">
      <c r="L33" s="28"/>
    </row>
    <row r="34" spans="12:12">
      <c r="L34" s="28"/>
    </row>
    <row r="35" spans="12:12">
      <c r="L35" s="28"/>
    </row>
    <row r="36" spans="12:12">
      <c r="L36" s="28"/>
    </row>
    <row r="37" spans="12:12">
      <c r="L37" s="28"/>
    </row>
    <row r="38" spans="12:12">
      <c r="L38" s="28"/>
    </row>
    <row r="39" spans="12:12">
      <c r="L39" s="28"/>
    </row>
    <row r="40" spans="12:12">
      <c r="L40" s="28"/>
    </row>
    <row r="41" spans="12:12">
      <c r="L41" s="28"/>
    </row>
    <row r="42" spans="12:12">
      <c r="L42" s="28"/>
    </row>
  </sheetData>
  <mergeCells count="17">
    <mergeCell ref="D5:D6"/>
    <mergeCell ref="E5:E6"/>
    <mergeCell ref="A2:M3"/>
    <mergeCell ref="G5:G6"/>
    <mergeCell ref="I5:I6"/>
    <mergeCell ref="J5:J6"/>
    <mergeCell ref="K5:K6"/>
    <mergeCell ref="L5:L6"/>
    <mergeCell ref="M5:M6"/>
    <mergeCell ref="I4:K4"/>
    <mergeCell ref="L4:M4"/>
    <mergeCell ref="F5:F6"/>
    <mergeCell ref="B4:H4"/>
    <mergeCell ref="H5:H6"/>
    <mergeCell ref="A4:A6"/>
    <mergeCell ref="B5:B6"/>
    <mergeCell ref="C5:C6"/>
  </mergeCells>
  <phoneticPr fontId="8" type="noConversion"/>
  <printOptions horizontalCentered="1" verticalCentered="1"/>
  <pageMargins left="0.70866141732283472" right="0.70866141732283472" top="0.19685039370078741" bottom="0.74803149606299213" header="0.31496062992125984" footer="0.31496062992125984"/>
  <pageSetup paperSize="9" orientation="landscape" r:id="rId1"/>
  <headerFooter>
    <oddFooter>&amp;C— &amp;[4 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G30" sqref="G30"/>
    </sheetView>
  </sheetViews>
  <sheetFormatPr defaultColWidth="9" defaultRowHeight="13.5"/>
  <sheetData>
    <row r="1" spans="1:7">
      <c r="A1" s="47" t="s">
        <v>0</v>
      </c>
      <c r="B1" s="50" t="s">
        <v>34</v>
      </c>
      <c r="C1" s="50"/>
      <c r="D1" s="50"/>
      <c r="E1" s="50"/>
      <c r="F1" s="50"/>
      <c r="G1" s="50"/>
    </row>
    <row r="2" spans="1:7" ht="13.5" customHeight="1">
      <c r="A2" s="48"/>
      <c r="B2" s="52" t="s">
        <v>35</v>
      </c>
      <c r="C2" s="53"/>
      <c r="D2" s="53"/>
      <c r="E2" s="55" t="s">
        <v>6</v>
      </c>
      <c r="F2" s="56"/>
      <c r="G2" s="56"/>
    </row>
    <row r="3" spans="1:7">
      <c r="A3" s="49"/>
      <c r="B3" s="1" t="s">
        <v>38</v>
      </c>
      <c r="C3" s="1" t="s">
        <v>39</v>
      </c>
      <c r="D3" s="1" t="s">
        <v>40</v>
      </c>
      <c r="E3" s="1" t="s">
        <v>38</v>
      </c>
      <c r="F3" s="1" t="s">
        <v>39</v>
      </c>
      <c r="G3" s="1" t="s">
        <v>40</v>
      </c>
    </row>
    <row r="4" spans="1:7">
      <c r="A4" s="2" t="s">
        <v>15</v>
      </c>
      <c r="B4" s="3">
        <f>SUM(B5:B22)</f>
        <v>9</v>
      </c>
      <c r="C4" s="3">
        <f>SUM(C5:C22)</f>
        <v>25</v>
      </c>
      <c r="D4" s="4">
        <f t="shared" ref="D4:D22" si="0">B4/C4</f>
        <v>0.36</v>
      </c>
      <c r="E4" s="5">
        <f>SUM(E5:E22)</f>
        <v>13</v>
      </c>
      <c r="F4" s="5">
        <f>SUM(F5:F22)</f>
        <v>18</v>
      </c>
      <c r="G4" s="4">
        <f>E4/F4</f>
        <v>0.72222222222222221</v>
      </c>
    </row>
    <row r="5" spans="1:7">
      <c r="A5" s="2" t="s">
        <v>16</v>
      </c>
      <c r="B5" s="3"/>
      <c r="C5" s="5">
        <v>2</v>
      </c>
      <c r="D5" s="4">
        <f t="shared" si="0"/>
        <v>0</v>
      </c>
      <c r="E5" s="5">
        <v>1</v>
      </c>
      <c r="F5" s="5">
        <v>1</v>
      </c>
      <c r="G5" s="4">
        <f t="shared" ref="G5:G22" si="1">E5/F5</f>
        <v>1</v>
      </c>
    </row>
    <row r="6" spans="1:7">
      <c r="A6" s="2" t="s">
        <v>17</v>
      </c>
      <c r="B6" s="3"/>
      <c r="C6" s="5">
        <v>2</v>
      </c>
      <c r="D6" s="4">
        <f t="shared" si="0"/>
        <v>0</v>
      </c>
      <c r="E6" s="5">
        <v>1</v>
      </c>
      <c r="F6" s="5">
        <v>1</v>
      </c>
      <c r="G6" s="4">
        <f t="shared" si="1"/>
        <v>1</v>
      </c>
    </row>
    <row r="7" spans="1:7">
      <c r="A7" s="2" t="s">
        <v>18</v>
      </c>
      <c r="B7" s="3"/>
      <c r="C7" s="5">
        <v>1</v>
      </c>
      <c r="D7" s="4">
        <f t="shared" si="0"/>
        <v>0</v>
      </c>
      <c r="E7" s="5">
        <v>2</v>
      </c>
      <c r="F7" s="5">
        <v>1</v>
      </c>
      <c r="G7" s="4">
        <f t="shared" si="1"/>
        <v>2</v>
      </c>
    </row>
    <row r="8" spans="1:7">
      <c r="A8" s="2" t="s">
        <v>19</v>
      </c>
      <c r="B8" s="3">
        <v>3</v>
      </c>
      <c r="C8" s="5">
        <v>3</v>
      </c>
      <c r="D8" s="4">
        <f t="shared" si="0"/>
        <v>1</v>
      </c>
      <c r="E8" s="5">
        <v>1</v>
      </c>
      <c r="F8" s="5">
        <v>1</v>
      </c>
      <c r="G8" s="4">
        <f t="shared" si="1"/>
        <v>1</v>
      </c>
    </row>
    <row r="9" spans="1:7">
      <c r="A9" s="2" t="s">
        <v>20</v>
      </c>
      <c r="B9" s="3">
        <v>1</v>
      </c>
      <c r="C9" s="5">
        <v>1</v>
      </c>
      <c r="D9" s="4">
        <f t="shared" si="0"/>
        <v>1</v>
      </c>
      <c r="E9" s="5">
        <v>1</v>
      </c>
      <c r="F9" s="5">
        <v>1</v>
      </c>
      <c r="G9" s="4">
        <f t="shared" si="1"/>
        <v>1</v>
      </c>
    </row>
    <row r="10" spans="1:7">
      <c r="A10" s="2" t="s">
        <v>21</v>
      </c>
      <c r="B10" s="3"/>
      <c r="C10" s="5">
        <v>1</v>
      </c>
      <c r="D10" s="4">
        <f t="shared" si="0"/>
        <v>0</v>
      </c>
      <c r="E10" s="5"/>
      <c r="F10" s="5">
        <v>1</v>
      </c>
      <c r="G10" s="4">
        <f t="shared" si="1"/>
        <v>0</v>
      </c>
    </row>
    <row r="11" spans="1:7">
      <c r="A11" s="2" t="s">
        <v>22</v>
      </c>
      <c r="B11" s="3">
        <v>2</v>
      </c>
      <c r="C11" s="5">
        <v>3</v>
      </c>
      <c r="D11" s="4">
        <f t="shared" si="0"/>
        <v>0.66666666666666663</v>
      </c>
      <c r="E11" s="5">
        <v>2</v>
      </c>
      <c r="F11" s="5">
        <v>1</v>
      </c>
      <c r="G11" s="4">
        <f t="shared" si="1"/>
        <v>2</v>
      </c>
    </row>
    <row r="12" spans="1:7">
      <c r="A12" s="2" t="s">
        <v>23</v>
      </c>
      <c r="B12" s="3"/>
      <c r="C12" s="5">
        <v>1</v>
      </c>
      <c r="D12" s="4">
        <f t="shared" si="0"/>
        <v>0</v>
      </c>
      <c r="E12" s="5">
        <v>1</v>
      </c>
      <c r="F12" s="5">
        <v>1</v>
      </c>
      <c r="G12" s="4">
        <f t="shared" si="1"/>
        <v>1</v>
      </c>
    </row>
    <row r="13" spans="1:7">
      <c r="A13" s="2" t="s">
        <v>24</v>
      </c>
      <c r="B13" s="3"/>
      <c r="C13" s="5">
        <v>1</v>
      </c>
      <c r="D13" s="4">
        <f t="shared" si="0"/>
        <v>0</v>
      </c>
      <c r="E13" s="5"/>
      <c r="F13" s="5">
        <v>1</v>
      </c>
      <c r="G13" s="4">
        <f t="shared" si="1"/>
        <v>0</v>
      </c>
    </row>
    <row r="14" spans="1:7">
      <c r="A14" s="2" t="s">
        <v>25</v>
      </c>
      <c r="B14" s="3"/>
      <c r="C14" s="5">
        <v>1</v>
      </c>
      <c r="D14" s="4">
        <f t="shared" si="0"/>
        <v>0</v>
      </c>
      <c r="E14" s="5"/>
      <c r="F14" s="5">
        <v>1</v>
      </c>
      <c r="G14" s="4">
        <f t="shared" si="1"/>
        <v>0</v>
      </c>
    </row>
    <row r="15" spans="1:7">
      <c r="A15" s="2" t="s">
        <v>26</v>
      </c>
      <c r="B15" s="3"/>
      <c r="C15" s="5">
        <v>1</v>
      </c>
      <c r="D15" s="4">
        <f t="shared" si="0"/>
        <v>0</v>
      </c>
      <c r="E15" s="5"/>
      <c r="F15" s="5">
        <v>1</v>
      </c>
      <c r="G15" s="4">
        <f t="shared" si="1"/>
        <v>0</v>
      </c>
    </row>
    <row r="16" spans="1:7">
      <c r="A16" s="2" t="s">
        <v>27</v>
      </c>
      <c r="B16" s="3"/>
      <c r="C16" s="5">
        <v>2</v>
      </c>
      <c r="D16" s="4">
        <f t="shared" si="0"/>
        <v>0</v>
      </c>
      <c r="E16" s="5">
        <v>1</v>
      </c>
      <c r="F16" s="5">
        <v>1</v>
      </c>
      <c r="G16" s="4">
        <f t="shared" si="1"/>
        <v>1</v>
      </c>
    </row>
    <row r="17" spans="1:7">
      <c r="A17" s="2" t="s">
        <v>28</v>
      </c>
      <c r="B17" s="3">
        <v>1</v>
      </c>
      <c r="C17" s="5">
        <v>1</v>
      </c>
      <c r="D17" s="4">
        <f t="shared" si="0"/>
        <v>1</v>
      </c>
      <c r="E17" s="5">
        <v>1</v>
      </c>
      <c r="F17" s="5">
        <v>1</v>
      </c>
      <c r="G17" s="4">
        <f t="shared" si="1"/>
        <v>1</v>
      </c>
    </row>
    <row r="18" spans="1:7">
      <c r="A18" s="2" t="s">
        <v>29</v>
      </c>
      <c r="B18" s="3">
        <v>1</v>
      </c>
      <c r="C18" s="5">
        <v>1</v>
      </c>
      <c r="D18" s="4">
        <f t="shared" si="0"/>
        <v>1</v>
      </c>
      <c r="E18" s="5"/>
      <c r="F18" s="5">
        <v>1</v>
      </c>
      <c r="G18" s="4">
        <f t="shared" si="1"/>
        <v>0</v>
      </c>
    </row>
    <row r="19" spans="1:7">
      <c r="A19" s="2" t="s">
        <v>30</v>
      </c>
      <c r="B19" s="3"/>
      <c r="C19" s="5">
        <v>1</v>
      </c>
      <c r="D19" s="4">
        <f t="shared" si="0"/>
        <v>0</v>
      </c>
      <c r="E19" s="5">
        <v>1</v>
      </c>
      <c r="F19" s="5">
        <v>1</v>
      </c>
      <c r="G19" s="4">
        <f t="shared" si="1"/>
        <v>1</v>
      </c>
    </row>
    <row r="20" spans="1:7">
      <c r="A20" s="2" t="s">
        <v>31</v>
      </c>
      <c r="B20" s="3"/>
      <c r="C20" s="5">
        <v>1</v>
      </c>
      <c r="D20" s="4">
        <f t="shared" si="0"/>
        <v>0</v>
      </c>
      <c r="E20" s="5">
        <v>1</v>
      </c>
      <c r="F20" s="5">
        <v>1</v>
      </c>
      <c r="G20" s="4">
        <f t="shared" si="1"/>
        <v>1</v>
      </c>
    </row>
    <row r="21" spans="1:7">
      <c r="A21" s="2" t="s">
        <v>32</v>
      </c>
      <c r="B21" s="3"/>
      <c r="C21" s="5">
        <v>1</v>
      </c>
      <c r="D21" s="4">
        <f t="shared" si="0"/>
        <v>0</v>
      </c>
      <c r="E21" s="5"/>
      <c r="F21" s="5">
        <v>1</v>
      </c>
      <c r="G21" s="4">
        <f t="shared" si="1"/>
        <v>0</v>
      </c>
    </row>
    <row r="22" spans="1:7">
      <c r="A22" s="2" t="s">
        <v>33</v>
      </c>
      <c r="B22" s="3">
        <v>1</v>
      </c>
      <c r="C22" s="5">
        <v>1</v>
      </c>
      <c r="D22" s="4">
        <f t="shared" si="0"/>
        <v>1</v>
      </c>
      <c r="E22" s="5"/>
      <c r="F22" s="5">
        <v>1</v>
      </c>
      <c r="G22" s="4">
        <f t="shared" si="1"/>
        <v>0</v>
      </c>
    </row>
  </sheetData>
  <mergeCells count="4">
    <mergeCell ref="B1:G1"/>
    <mergeCell ref="B2:D2"/>
    <mergeCell ref="E2:G2"/>
    <mergeCell ref="A1:A3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workbookViewId="0">
      <selection activeCell="H28" sqref="H28"/>
    </sheetView>
  </sheetViews>
  <sheetFormatPr defaultColWidth="9" defaultRowHeight="13.5"/>
  <cols>
    <col min="2" max="2" width="6.75" bestFit="1" customWidth="1"/>
    <col min="3" max="3" width="8.5" bestFit="1" customWidth="1"/>
    <col min="4" max="4" width="6.75" bestFit="1" customWidth="1"/>
    <col min="5" max="10" width="6.75" customWidth="1"/>
    <col min="11" max="11" width="6.75" bestFit="1" customWidth="1"/>
    <col min="12" max="12" width="8.5" bestFit="1" customWidth="1"/>
    <col min="13" max="13" width="6.75" bestFit="1" customWidth="1"/>
    <col min="14" max="14" width="6.75" style="8" bestFit="1" customWidth="1"/>
    <col min="15" max="15" width="8.5" bestFit="1" customWidth="1"/>
    <col min="16" max="16" width="6.75" bestFit="1" customWidth="1"/>
    <col min="18" max="22" width="9" hidden="1" customWidth="1"/>
  </cols>
  <sheetData>
    <row r="1" spans="1:22">
      <c r="A1" s="47" t="s">
        <v>0</v>
      </c>
      <c r="B1" s="50" t="s">
        <v>34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P1" s="51"/>
    </row>
    <row r="2" spans="1:22" ht="26.25" customHeight="1">
      <c r="A2" s="48"/>
      <c r="B2" s="52" t="s">
        <v>35</v>
      </c>
      <c r="C2" s="53"/>
      <c r="D2" s="54"/>
      <c r="E2" s="55" t="s">
        <v>6</v>
      </c>
      <c r="F2" s="56"/>
      <c r="G2" s="56"/>
      <c r="H2" s="55" t="s">
        <v>36</v>
      </c>
      <c r="I2" s="56"/>
      <c r="J2" s="56"/>
      <c r="K2" s="57" t="s">
        <v>37</v>
      </c>
      <c r="L2" s="58"/>
      <c r="M2" s="59"/>
      <c r="N2" s="60" t="s">
        <v>10</v>
      </c>
      <c r="O2" s="61"/>
      <c r="P2" s="62"/>
    </row>
    <row r="3" spans="1:22" ht="25.5" customHeight="1">
      <c r="A3" s="49"/>
      <c r="B3" s="1" t="s">
        <v>38</v>
      </c>
      <c r="C3" s="1" t="s">
        <v>39</v>
      </c>
      <c r="D3" s="1" t="s">
        <v>40</v>
      </c>
      <c r="E3" s="1" t="s">
        <v>38</v>
      </c>
      <c r="F3" s="1" t="s">
        <v>39</v>
      </c>
      <c r="G3" s="1" t="s">
        <v>40</v>
      </c>
      <c r="H3" s="1" t="s">
        <v>38</v>
      </c>
      <c r="I3" s="1" t="s">
        <v>39</v>
      </c>
      <c r="J3" s="1" t="s">
        <v>40</v>
      </c>
      <c r="K3" s="1" t="s">
        <v>38</v>
      </c>
      <c r="L3" s="1" t="s">
        <v>39</v>
      </c>
      <c r="M3" s="1" t="s">
        <v>40</v>
      </c>
      <c r="N3" s="1" t="s">
        <v>38</v>
      </c>
      <c r="O3" s="1" t="s">
        <v>39</v>
      </c>
      <c r="P3" s="1" t="s">
        <v>40</v>
      </c>
      <c r="R3" s="22" t="s">
        <v>41</v>
      </c>
      <c r="S3" s="22" t="s">
        <v>6</v>
      </c>
      <c r="T3" s="22" t="s">
        <v>42</v>
      </c>
      <c r="U3" s="22" t="s">
        <v>36</v>
      </c>
      <c r="V3" s="22" t="s">
        <v>43</v>
      </c>
    </row>
    <row r="4" spans="1:22">
      <c r="A4" s="2" t="s">
        <v>15</v>
      </c>
      <c r="B4" s="3">
        <f>SUM(B5:B22)</f>
        <v>23</v>
      </c>
      <c r="C4" s="3">
        <f>SUM(C5:C22)</f>
        <v>25</v>
      </c>
      <c r="D4" s="4">
        <f t="shared" ref="D4:D22" si="0">B4/C4</f>
        <v>0.92</v>
      </c>
      <c r="E4" s="5">
        <f>SUM(E5:E22)</f>
        <v>16</v>
      </c>
      <c r="F4" s="5">
        <f>SUM(F5:F22)</f>
        <v>18</v>
      </c>
      <c r="G4" s="4">
        <f>E4/F4</f>
        <v>0.88888888888888884</v>
      </c>
      <c r="H4" s="5">
        <f>SUM(H5:H22)</f>
        <v>124</v>
      </c>
      <c r="I4" s="5">
        <f>SUM(I5:I22)</f>
        <v>116</v>
      </c>
      <c r="J4" s="4">
        <f>H4/I4</f>
        <v>1.0689655172413792</v>
      </c>
      <c r="K4" s="3">
        <f>SUM(K5:K22)</f>
        <v>36</v>
      </c>
      <c r="L4" s="3">
        <f>SUM(L5:L22)</f>
        <v>33</v>
      </c>
      <c r="M4" s="20">
        <f>K4/L4</f>
        <v>1.0909090909090908</v>
      </c>
      <c r="N4" s="3">
        <f>SUM(N5:N22)</f>
        <v>23</v>
      </c>
      <c r="O4" s="3">
        <f>SUM(O5:O22)</f>
        <v>28</v>
      </c>
      <c r="P4" s="20">
        <f>N4/O4</f>
        <v>0.8214285714285714</v>
      </c>
    </row>
    <row r="5" spans="1:22">
      <c r="A5" s="2" t="s">
        <v>16</v>
      </c>
      <c r="B5" s="3">
        <v>1</v>
      </c>
      <c r="C5" s="5">
        <v>2</v>
      </c>
      <c r="D5" s="4">
        <f t="shared" si="0"/>
        <v>0.5</v>
      </c>
      <c r="E5" s="5">
        <v>1</v>
      </c>
      <c r="F5" s="5">
        <v>1</v>
      </c>
      <c r="G5" s="4">
        <f t="shared" ref="G5:G22" si="1">E5/F5</f>
        <v>1</v>
      </c>
      <c r="H5" s="5">
        <v>9</v>
      </c>
      <c r="I5" s="5">
        <v>8</v>
      </c>
      <c r="J5" s="4">
        <f t="shared" ref="J5:J22" si="2">H5/I5</f>
        <v>1.125</v>
      </c>
      <c r="K5" s="3">
        <v>3</v>
      </c>
      <c r="L5" s="2">
        <v>1</v>
      </c>
      <c r="M5" s="20">
        <f t="shared" ref="M5:M22" si="3">K5/L5</f>
        <v>3</v>
      </c>
      <c r="N5" s="21">
        <v>2</v>
      </c>
      <c r="O5" s="2">
        <v>1</v>
      </c>
      <c r="P5" s="20">
        <f t="shared" ref="P5:P22" si="4">N5/O5</f>
        <v>2</v>
      </c>
      <c r="R5">
        <f>B5/(C5/2)*15</f>
        <v>15</v>
      </c>
      <c r="S5">
        <f>E5/F5*5</f>
        <v>5</v>
      </c>
      <c r="T5">
        <f>N5/O5*10</f>
        <v>20</v>
      </c>
      <c r="U5">
        <f>H5/I5*10</f>
        <v>11.25</v>
      </c>
      <c r="V5">
        <v>15</v>
      </c>
    </row>
    <row r="6" spans="1:22">
      <c r="A6" s="2" t="s">
        <v>17</v>
      </c>
      <c r="B6" s="3">
        <v>2</v>
      </c>
      <c r="C6" s="5">
        <v>2</v>
      </c>
      <c r="D6" s="4">
        <f t="shared" si="0"/>
        <v>1</v>
      </c>
      <c r="E6" s="5">
        <v>1</v>
      </c>
      <c r="F6" s="5">
        <v>1</v>
      </c>
      <c r="G6" s="4">
        <f t="shared" si="1"/>
        <v>1</v>
      </c>
      <c r="H6" s="5">
        <v>6</v>
      </c>
      <c r="I6" s="5">
        <v>8</v>
      </c>
      <c r="J6" s="4">
        <f t="shared" si="2"/>
        <v>0.75</v>
      </c>
      <c r="K6" s="3">
        <v>3</v>
      </c>
      <c r="L6" s="2">
        <v>2</v>
      </c>
      <c r="M6" s="20">
        <f t="shared" si="3"/>
        <v>1.5</v>
      </c>
      <c r="N6" s="21">
        <v>2</v>
      </c>
      <c r="O6" s="2">
        <v>2</v>
      </c>
      <c r="P6" s="20">
        <f t="shared" si="4"/>
        <v>1</v>
      </c>
      <c r="R6">
        <f t="shared" ref="R6:R21" si="5">B6/(C6/2)*15</f>
        <v>30</v>
      </c>
      <c r="S6">
        <f t="shared" ref="S6:S22" si="6">E6/F6*5</f>
        <v>5</v>
      </c>
      <c r="T6">
        <f t="shared" ref="T6:T22" si="7">N6/O6*10</f>
        <v>10</v>
      </c>
      <c r="U6">
        <f t="shared" ref="U6:U22" si="8">H6/I6*10</f>
        <v>7.5</v>
      </c>
      <c r="V6">
        <f>K6/L6*10</f>
        <v>15</v>
      </c>
    </row>
    <row r="7" spans="1:22">
      <c r="A7" s="2" t="s">
        <v>18</v>
      </c>
      <c r="B7" s="3">
        <v>1</v>
      </c>
      <c r="C7" s="5">
        <v>1</v>
      </c>
      <c r="D7" s="4">
        <f t="shared" si="0"/>
        <v>1</v>
      </c>
      <c r="E7" s="5">
        <v>2</v>
      </c>
      <c r="F7" s="5">
        <v>1</v>
      </c>
      <c r="G7" s="4">
        <f t="shared" si="1"/>
        <v>2</v>
      </c>
      <c r="H7" s="5">
        <v>4</v>
      </c>
      <c r="I7" s="5">
        <v>6</v>
      </c>
      <c r="J7" s="4">
        <f t="shared" si="2"/>
        <v>0.66666666666666663</v>
      </c>
      <c r="K7" s="3">
        <v>2</v>
      </c>
      <c r="L7" s="2">
        <v>2</v>
      </c>
      <c r="M7" s="20">
        <f t="shared" si="3"/>
        <v>1</v>
      </c>
      <c r="N7" s="21"/>
      <c r="O7" s="2">
        <v>2</v>
      </c>
      <c r="P7" s="20">
        <f t="shared" si="4"/>
        <v>0</v>
      </c>
      <c r="R7">
        <f t="shared" si="5"/>
        <v>30</v>
      </c>
      <c r="S7">
        <f t="shared" si="6"/>
        <v>10</v>
      </c>
      <c r="T7">
        <f t="shared" si="7"/>
        <v>0</v>
      </c>
      <c r="U7">
        <f t="shared" si="8"/>
        <v>6.6666666666666661</v>
      </c>
      <c r="V7">
        <f t="shared" ref="V7:V22" si="9">K7/L7*10</f>
        <v>10</v>
      </c>
    </row>
    <row r="8" spans="1:22">
      <c r="A8" s="2" t="s">
        <v>19</v>
      </c>
      <c r="B8" s="3">
        <v>3</v>
      </c>
      <c r="C8" s="5">
        <v>3</v>
      </c>
      <c r="D8" s="4">
        <f t="shared" si="0"/>
        <v>1</v>
      </c>
      <c r="E8" s="5">
        <v>1</v>
      </c>
      <c r="F8" s="5">
        <v>1</v>
      </c>
      <c r="G8" s="4">
        <f t="shared" si="1"/>
        <v>1</v>
      </c>
      <c r="H8" s="5">
        <v>7</v>
      </c>
      <c r="I8" s="5">
        <v>10</v>
      </c>
      <c r="J8" s="4">
        <f t="shared" si="2"/>
        <v>0.7</v>
      </c>
      <c r="K8" s="10">
        <v>5</v>
      </c>
      <c r="L8" s="2">
        <v>3</v>
      </c>
      <c r="M8" s="20">
        <f t="shared" si="3"/>
        <v>1.6666666666666667</v>
      </c>
      <c r="N8" s="21">
        <v>7</v>
      </c>
      <c r="O8" s="2">
        <v>3</v>
      </c>
      <c r="P8" s="20">
        <f t="shared" si="4"/>
        <v>2.3333333333333335</v>
      </c>
      <c r="R8">
        <v>20</v>
      </c>
      <c r="S8">
        <f t="shared" si="6"/>
        <v>5</v>
      </c>
      <c r="T8">
        <f t="shared" si="7"/>
        <v>23.333333333333336</v>
      </c>
      <c r="U8">
        <f t="shared" si="8"/>
        <v>7</v>
      </c>
      <c r="V8">
        <f t="shared" si="9"/>
        <v>16.666666666666668</v>
      </c>
    </row>
    <row r="9" spans="1:22">
      <c r="A9" s="2" t="s">
        <v>20</v>
      </c>
      <c r="B9" s="3">
        <v>1</v>
      </c>
      <c r="C9" s="5">
        <v>1</v>
      </c>
      <c r="D9" s="4">
        <f t="shared" si="0"/>
        <v>1</v>
      </c>
      <c r="E9" s="5">
        <v>1</v>
      </c>
      <c r="F9" s="5">
        <v>1</v>
      </c>
      <c r="G9" s="4">
        <f t="shared" si="1"/>
        <v>1</v>
      </c>
      <c r="H9" s="5">
        <v>15</v>
      </c>
      <c r="I9" s="5">
        <v>8</v>
      </c>
      <c r="J9" s="4">
        <f t="shared" si="2"/>
        <v>1.875</v>
      </c>
      <c r="K9" s="10">
        <v>3</v>
      </c>
      <c r="L9" s="2">
        <v>1</v>
      </c>
      <c r="M9" s="20">
        <f t="shared" si="3"/>
        <v>3</v>
      </c>
      <c r="N9" s="21">
        <v>2</v>
      </c>
      <c r="O9" s="2">
        <v>1</v>
      </c>
      <c r="P9" s="20">
        <f t="shared" si="4"/>
        <v>2</v>
      </c>
      <c r="R9">
        <v>20</v>
      </c>
      <c r="S9">
        <f t="shared" si="6"/>
        <v>5</v>
      </c>
      <c r="T9">
        <f t="shared" si="7"/>
        <v>20</v>
      </c>
      <c r="U9">
        <f t="shared" si="8"/>
        <v>18.75</v>
      </c>
      <c r="V9">
        <v>15</v>
      </c>
    </row>
    <row r="10" spans="1:22">
      <c r="A10" s="2" t="s">
        <v>21</v>
      </c>
      <c r="B10" s="3">
        <v>1</v>
      </c>
      <c r="C10" s="5">
        <v>1</v>
      </c>
      <c r="D10" s="4">
        <f t="shared" si="0"/>
        <v>1</v>
      </c>
      <c r="E10" s="5"/>
      <c r="F10" s="5">
        <v>1</v>
      </c>
      <c r="G10" s="4">
        <f t="shared" si="1"/>
        <v>0</v>
      </c>
      <c r="H10" s="5">
        <v>3</v>
      </c>
      <c r="I10" s="5">
        <v>6</v>
      </c>
      <c r="J10" s="4">
        <f t="shared" si="2"/>
        <v>0.5</v>
      </c>
      <c r="K10" s="3"/>
      <c r="L10" s="2">
        <v>3</v>
      </c>
      <c r="M10" s="20">
        <f t="shared" si="3"/>
        <v>0</v>
      </c>
      <c r="N10" s="21">
        <v>2</v>
      </c>
      <c r="O10" s="2">
        <v>2</v>
      </c>
      <c r="P10" s="20">
        <f t="shared" si="4"/>
        <v>1</v>
      </c>
      <c r="R10">
        <f t="shared" si="5"/>
        <v>30</v>
      </c>
      <c r="S10">
        <f t="shared" si="6"/>
        <v>0</v>
      </c>
      <c r="T10">
        <f t="shared" si="7"/>
        <v>10</v>
      </c>
      <c r="U10">
        <f t="shared" si="8"/>
        <v>5</v>
      </c>
      <c r="V10">
        <f t="shared" si="9"/>
        <v>0</v>
      </c>
    </row>
    <row r="11" spans="1:22">
      <c r="A11" s="2" t="s">
        <v>22</v>
      </c>
      <c r="B11" s="3">
        <v>3</v>
      </c>
      <c r="C11" s="5">
        <v>3</v>
      </c>
      <c r="D11" s="4">
        <f t="shared" si="0"/>
        <v>1</v>
      </c>
      <c r="E11" s="5">
        <v>2</v>
      </c>
      <c r="F11" s="5">
        <v>1</v>
      </c>
      <c r="G11" s="4">
        <f t="shared" si="1"/>
        <v>2</v>
      </c>
      <c r="H11" s="5">
        <v>13</v>
      </c>
      <c r="I11" s="5">
        <v>10</v>
      </c>
      <c r="J11" s="4">
        <f t="shared" si="2"/>
        <v>1.3</v>
      </c>
      <c r="K11" s="3">
        <v>7</v>
      </c>
      <c r="L11" s="2">
        <v>3</v>
      </c>
      <c r="M11" s="20">
        <f t="shared" si="3"/>
        <v>2.3333333333333335</v>
      </c>
      <c r="N11" s="21">
        <v>2</v>
      </c>
      <c r="O11" s="2">
        <v>3</v>
      </c>
      <c r="P11" s="20">
        <f t="shared" si="4"/>
        <v>0.66666666666666663</v>
      </c>
      <c r="R11">
        <f t="shared" si="5"/>
        <v>30</v>
      </c>
      <c r="S11">
        <f t="shared" si="6"/>
        <v>10</v>
      </c>
      <c r="T11">
        <f t="shared" si="7"/>
        <v>6.6666666666666661</v>
      </c>
      <c r="U11">
        <f t="shared" si="8"/>
        <v>13</v>
      </c>
      <c r="V11">
        <f t="shared" si="9"/>
        <v>23.333333333333336</v>
      </c>
    </row>
    <row r="12" spans="1:22">
      <c r="A12" s="2" t="s">
        <v>23</v>
      </c>
      <c r="B12" s="3">
        <v>1</v>
      </c>
      <c r="C12" s="5">
        <v>1</v>
      </c>
      <c r="D12" s="4">
        <f t="shared" si="0"/>
        <v>1</v>
      </c>
      <c r="E12" s="5">
        <v>1</v>
      </c>
      <c r="F12" s="5">
        <v>1</v>
      </c>
      <c r="G12" s="4">
        <f t="shared" si="1"/>
        <v>1</v>
      </c>
      <c r="H12" s="5">
        <v>2</v>
      </c>
      <c r="I12" s="5">
        <v>6</v>
      </c>
      <c r="J12" s="4">
        <f t="shared" si="2"/>
        <v>0.33333333333333331</v>
      </c>
      <c r="K12" s="3"/>
      <c r="L12" s="2">
        <v>2</v>
      </c>
      <c r="M12" s="20">
        <f t="shared" si="3"/>
        <v>0</v>
      </c>
      <c r="N12" s="21"/>
      <c r="O12" s="2">
        <v>1</v>
      </c>
      <c r="P12" s="20">
        <f t="shared" si="4"/>
        <v>0</v>
      </c>
      <c r="R12">
        <f t="shared" si="5"/>
        <v>30</v>
      </c>
      <c r="S12">
        <f t="shared" si="6"/>
        <v>5</v>
      </c>
      <c r="T12">
        <f t="shared" si="7"/>
        <v>0</v>
      </c>
      <c r="U12">
        <f t="shared" si="8"/>
        <v>3.333333333333333</v>
      </c>
      <c r="V12">
        <f t="shared" si="9"/>
        <v>0</v>
      </c>
    </row>
    <row r="13" spans="1:22">
      <c r="A13" s="2" t="s">
        <v>24</v>
      </c>
      <c r="B13" s="3">
        <v>1</v>
      </c>
      <c r="C13" s="5">
        <v>1</v>
      </c>
      <c r="D13" s="4">
        <f t="shared" si="0"/>
        <v>1</v>
      </c>
      <c r="E13" s="5"/>
      <c r="F13" s="5">
        <v>1</v>
      </c>
      <c r="G13" s="4">
        <f t="shared" si="1"/>
        <v>0</v>
      </c>
      <c r="H13" s="5">
        <v>1</v>
      </c>
      <c r="I13" s="5">
        <v>6</v>
      </c>
      <c r="J13" s="4">
        <f t="shared" si="2"/>
        <v>0.16666666666666666</v>
      </c>
      <c r="K13" s="3"/>
      <c r="L13" s="2">
        <v>2</v>
      </c>
      <c r="M13" s="20">
        <f t="shared" si="3"/>
        <v>0</v>
      </c>
      <c r="N13" s="21"/>
      <c r="O13" s="2">
        <v>1</v>
      </c>
      <c r="P13" s="20">
        <f t="shared" si="4"/>
        <v>0</v>
      </c>
      <c r="R13">
        <f t="shared" si="5"/>
        <v>30</v>
      </c>
      <c r="S13">
        <f t="shared" si="6"/>
        <v>0</v>
      </c>
      <c r="T13">
        <f t="shared" si="7"/>
        <v>0</v>
      </c>
      <c r="U13">
        <f t="shared" si="8"/>
        <v>1.6666666666666665</v>
      </c>
      <c r="V13">
        <f t="shared" si="9"/>
        <v>0</v>
      </c>
    </row>
    <row r="14" spans="1:22">
      <c r="A14" s="2" t="s">
        <v>25</v>
      </c>
      <c r="B14" s="3">
        <v>1</v>
      </c>
      <c r="C14" s="5">
        <v>1</v>
      </c>
      <c r="D14" s="4">
        <f t="shared" si="0"/>
        <v>1</v>
      </c>
      <c r="E14" s="5"/>
      <c r="F14" s="5">
        <v>1</v>
      </c>
      <c r="G14" s="4">
        <f t="shared" si="1"/>
        <v>0</v>
      </c>
      <c r="H14" s="5">
        <v>3</v>
      </c>
      <c r="I14" s="5">
        <v>4</v>
      </c>
      <c r="J14" s="4">
        <f t="shared" si="2"/>
        <v>0.75</v>
      </c>
      <c r="K14" s="3">
        <v>1</v>
      </c>
      <c r="L14" s="2">
        <v>1</v>
      </c>
      <c r="M14" s="20">
        <f t="shared" si="3"/>
        <v>1</v>
      </c>
      <c r="N14" s="21"/>
      <c r="O14" s="2">
        <v>1</v>
      </c>
      <c r="P14" s="20">
        <f t="shared" si="4"/>
        <v>0</v>
      </c>
      <c r="R14">
        <f t="shared" si="5"/>
        <v>30</v>
      </c>
      <c r="S14">
        <f t="shared" si="6"/>
        <v>0</v>
      </c>
      <c r="T14">
        <f t="shared" si="7"/>
        <v>0</v>
      </c>
      <c r="U14">
        <f t="shared" si="8"/>
        <v>7.5</v>
      </c>
      <c r="V14">
        <f t="shared" si="9"/>
        <v>10</v>
      </c>
    </row>
    <row r="15" spans="1:22">
      <c r="A15" s="2" t="s">
        <v>26</v>
      </c>
      <c r="B15" s="3">
        <v>1</v>
      </c>
      <c r="C15" s="5">
        <v>1</v>
      </c>
      <c r="D15" s="4">
        <f t="shared" si="0"/>
        <v>1</v>
      </c>
      <c r="E15" s="5"/>
      <c r="F15" s="5">
        <v>1</v>
      </c>
      <c r="G15" s="4">
        <f t="shared" si="1"/>
        <v>0</v>
      </c>
      <c r="H15" s="5">
        <v>4</v>
      </c>
      <c r="I15" s="5">
        <v>8</v>
      </c>
      <c r="J15" s="4">
        <f t="shared" si="2"/>
        <v>0.5</v>
      </c>
      <c r="K15" s="3">
        <v>2</v>
      </c>
      <c r="L15" s="2">
        <v>3</v>
      </c>
      <c r="M15" s="20">
        <f t="shared" si="3"/>
        <v>0.66666666666666663</v>
      </c>
      <c r="N15" s="21"/>
      <c r="O15" s="2">
        <v>2</v>
      </c>
      <c r="P15" s="20">
        <f t="shared" si="4"/>
        <v>0</v>
      </c>
      <c r="R15">
        <f t="shared" si="5"/>
        <v>30</v>
      </c>
      <c r="S15">
        <f t="shared" si="6"/>
        <v>0</v>
      </c>
      <c r="T15">
        <f t="shared" si="7"/>
        <v>0</v>
      </c>
      <c r="U15">
        <f t="shared" si="8"/>
        <v>5</v>
      </c>
      <c r="V15">
        <f t="shared" si="9"/>
        <v>6.6666666666666661</v>
      </c>
    </row>
    <row r="16" spans="1:22">
      <c r="A16" s="2" t="s">
        <v>27</v>
      </c>
      <c r="B16" s="3">
        <v>1</v>
      </c>
      <c r="C16" s="5">
        <v>2</v>
      </c>
      <c r="D16" s="4">
        <f t="shared" si="0"/>
        <v>0.5</v>
      </c>
      <c r="E16" s="5">
        <v>2</v>
      </c>
      <c r="F16" s="5">
        <v>1</v>
      </c>
      <c r="G16" s="4">
        <f t="shared" si="1"/>
        <v>2</v>
      </c>
      <c r="H16" s="5">
        <v>15</v>
      </c>
      <c r="I16" s="5">
        <v>8</v>
      </c>
      <c r="J16" s="4">
        <f t="shared" si="2"/>
        <v>1.875</v>
      </c>
      <c r="K16" s="9">
        <v>1</v>
      </c>
      <c r="L16" s="2">
        <v>3</v>
      </c>
      <c r="M16" s="20">
        <f t="shared" si="3"/>
        <v>0.33333333333333331</v>
      </c>
      <c r="N16" s="21">
        <v>1</v>
      </c>
      <c r="O16" s="2">
        <v>3</v>
      </c>
      <c r="P16" s="20">
        <f t="shared" si="4"/>
        <v>0.33333333333333331</v>
      </c>
      <c r="R16">
        <f t="shared" si="5"/>
        <v>15</v>
      </c>
      <c r="S16">
        <f t="shared" si="6"/>
        <v>10</v>
      </c>
      <c r="T16">
        <f t="shared" si="7"/>
        <v>3.333333333333333</v>
      </c>
      <c r="U16">
        <f t="shared" si="8"/>
        <v>18.75</v>
      </c>
      <c r="V16">
        <f t="shared" si="9"/>
        <v>3.333333333333333</v>
      </c>
    </row>
    <row r="17" spans="1:22">
      <c r="A17" s="2" t="s">
        <v>28</v>
      </c>
      <c r="B17" s="3">
        <v>1</v>
      </c>
      <c r="C17" s="5">
        <v>1</v>
      </c>
      <c r="D17" s="4">
        <f t="shared" si="0"/>
        <v>1</v>
      </c>
      <c r="E17" s="5">
        <v>1</v>
      </c>
      <c r="F17" s="5">
        <v>1</v>
      </c>
      <c r="G17" s="4">
        <f t="shared" si="1"/>
        <v>1</v>
      </c>
      <c r="H17" s="5">
        <v>6</v>
      </c>
      <c r="I17" s="5">
        <v>6</v>
      </c>
      <c r="J17" s="4">
        <f t="shared" si="2"/>
        <v>1</v>
      </c>
      <c r="K17" s="3">
        <v>2</v>
      </c>
      <c r="L17" s="2">
        <v>1</v>
      </c>
      <c r="M17" s="20">
        <f t="shared" si="3"/>
        <v>2</v>
      </c>
      <c r="N17" s="21">
        <v>1</v>
      </c>
      <c r="O17" s="2">
        <v>1</v>
      </c>
      <c r="P17" s="20">
        <f t="shared" si="4"/>
        <v>1</v>
      </c>
      <c r="R17">
        <v>20</v>
      </c>
      <c r="S17">
        <f t="shared" si="6"/>
        <v>5</v>
      </c>
      <c r="T17">
        <f t="shared" si="7"/>
        <v>10</v>
      </c>
      <c r="U17">
        <f t="shared" si="8"/>
        <v>10</v>
      </c>
      <c r="V17">
        <f t="shared" si="9"/>
        <v>20</v>
      </c>
    </row>
    <row r="18" spans="1:22">
      <c r="A18" s="2" t="s">
        <v>29</v>
      </c>
      <c r="B18" s="3">
        <v>1</v>
      </c>
      <c r="C18" s="5">
        <v>1</v>
      </c>
      <c r="D18" s="4">
        <f t="shared" si="0"/>
        <v>1</v>
      </c>
      <c r="E18" s="5">
        <v>2</v>
      </c>
      <c r="F18" s="5">
        <v>1</v>
      </c>
      <c r="G18" s="4">
        <f t="shared" si="1"/>
        <v>2</v>
      </c>
      <c r="H18" s="5">
        <v>9</v>
      </c>
      <c r="I18" s="5">
        <v>6</v>
      </c>
      <c r="J18" s="4">
        <f t="shared" si="2"/>
        <v>1.5</v>
      </c>
      <c r="K18" s="3">
        <v>1</v>
      </c>
      <c r="L18" s="2">
        <v>1</v>
      </c>
      <c r="M18" s="20">
        <f t="shared" si="3"/>
        <v>1</v>
      </c>
      <c r="N18" s="21">
        <v>1</v>
      </c>
      <c r="O18" s="2">
        <v>1</v>
      </c>
      <c r="P18" s="20">
        <f t="shared" si="4"/>
        <v>1</v>
      </c>
      <c r="R18">
        <f t="shared" si="5"/>
        <v>30</v>
      </c>
      <c r="S18">
        <f t="shared" si="6"/>
        <v>10</v>
      </c>
      <c r="T18">
        <f t="shared" si="7"/>
        <v>10</v>
      </c>
      <c r="U18">
        <f t="shared" si="8"/>
        <v>15</v>
      </c>
      <c r="V18">
        <f t="shared" si="9"/>
        <v>10</v>
      </c>
    </row>
    <row r="19" spans="1:22">
      <c r="A19" s="2" t="s">
        <v>30</v>
      </c>
      <c r="B19" s="3">
        <v>1</v>
      </c>
      <c r="C19" s="5">
        <v>1</v>
      </c>
      <c r="D19" s="4">
        <f t="shared" si="0"/>
        <v>1</v>
      </c>
      <c r="E19" s="5">
        <v>1</v>
      </c>
      <c r="F19" s="5">
        <v>1</v>
      </c>
      <c r="G19" s="4">
        <f t="shared" si="1"/>
        <v>1</v>
      </c>
      <c r="H19" s="5">
        <v>3</v>
      </c>
      <c r="I19" s="5">
        <v>4</v>
      </c>
      <c r="J19" s="4">
        <f t="shared" si="2"/>
        <v>0.75</v>
      </c>
      <c r="K19" s="3">
        <v>2</v>
      </c>
      <c r="L19" s="2">
        <v>1</v>
      </c>
      <c r="M19" s="20">
        <f t="shared" si="3"/>
        <v>2</v>
      </c>
      <c r="N19" s="21">
        <v>1</v>
      </c>
      <c r="O19" s="2">
        <v>1</v>
      </c>
      <c r="P19" s="20">
        <f t="shared" si="4"/>
        <v>1</v>
      </c>
      <c r="R19">
        <f t="shared" si="5"/>
        <v>30</v>
      </c>
      <c r="S19">
        <f t="shared" si="6"/>
        <v>5</v>
      </c>
      <c r="T19">
        <f t="shared" si="7"/>
        <v>10</v>
      </c>
      <c r="U19">
        <f t="shared" si="8"/>
        <v>7.5</v>
      </c>
      <c r="V19">
        <v>15</v>
      </c>
    </row>
    <row r="20" spans="1:22">
      <c r="A20" s="2" t="s">
        <v>31</v>
      </c>
      <c r="B20" s="3">
        <v>1</v>
      </c>
      <c r="C20" s="5">
        <v>1</v>
      </c>
      <c r="D20" s="4">
        <f t="shared" si="0"/>
        <v>1</v>
      </c>
      <c r="E20" s="5">
        <v>1</v>
      </c>
      <c r="F20" s="5">
        <v>1</v>
      </c>
      <c r="G20" s="4">
        <f t="shared" si="1"/>
        <v>1</v>
      </c>
      <c r="H20" s="5">
        <v>1</v>
      </c>
      <c r="I20" s="5">
        <v>4</v>
      </c>
      <c r="J20" s="4">
        <f t="shared" si="2"/>
        <v>0.25</v>
      </c>
      <c r="K20" s="3"/>
      <c r="L20" s="2">
        <v>1</v>
      </c>
      <c r="M20" s="20">
        <f t="shared" si="3"/>
        <v>0</v>
      </c>
      <c r="N20" s="21">
        <v>1</v>
      </c>
      <c r="O20" s="2">
        <v>1</v>
      </c>
      <c r="P20" s="20">
        <f t="shared" si="4"/>
        <v>1</v>
      </c>
      <c r="R20">
        <f t="shared" si="5"/>
        <v>30</v>
      </c>
      <c r="S20">
        <f t="shared" si="6"/>
        <v>5</v>
      </c>
      <c r="T20">
        <f t="shared" si="7"/>
        <v>10</v>
      </c>
      <c r="U20">
        <f t="shared" si="8"/>
        <v>2.5</v>
      </c>
      <c r="V20">
        <f t="shared" si="9"/>
        <v>0</v>
      </c>
    </row>
    <row r="21" spans="1:22">
      <c r="A21" s="2" t="s">
        <v>32</v>
      </c>
      <c r="B21" s="3">
        <v>1</v>
      </c>
      <c r="C21" s="5">
        <v>1</v>
      </c>
      <c r="D21" s="4">
        <f t="shared" si="0"/>
        <v>1</v>
      </c>
      <c r="E21" s="5"/>
      <c r="F21" s="5">
        <v>1</v>
      </c>
      <c r="G21" s="4">
        <f t="shared" si="1"/>
        <v>0</v>
      </c>
      <c r="H21" s="5">
        <v>2</v>
      </c>
      <c r="I21" s="5">
        <v>4</v>
      </c>
      <c r="J21" s="4">
        <f t="shared" si="2"/>
        <v>0.5</v>
      </c>
      <c r="K21" s="3"/>
      <c r="L21" s="2">
        <v>2</v>
      </c>
      <c r="M21" s="20">
        <f t="shared" si="3"/>
        <v>0</v>
      </c>
      <c r="N21" s="21"/>
      <c r="O21" s="2">
        <v>1</v>
      </c>
      <c r="P21" s="20">
        <f t="shared" si="4"/>
        <v>0</v>
      </c>
      <c r="R21">
        <f t="shared" si="5"/>
        <v>30</v>
      </c>
      <c r="S21">
        <f t="shared" si="6"/>
        <v>0</v>
      </c>
      <c r="T21">
        <f t="shared" si="7"/>
        <v>0</v>
      </c>
      <c r="U21">
        <f t="shared" si="8"/>
        <v>5</v>
      </c>
      <c r="V21">
        <f t="shared" si="9"/>
        <v>0</v>
      </c>
    </row>
    <row r="22" spans="1:22">
      <c r="A22" s="2" t="s">
        <v>33</v>
      </c>
      <c r="B22" s="3">
        <v>1</v>
      </c>
      <c r="C22" s="5">
        <v>1</v>
      </c>
      <c r="D22" s="4">
        <f t="shared" si="0"/>
        <v>1</v>
      </c>
      <c r="E22" s="5"/>
      <c r="F22" s="5">
        <v>1</v>
      </c>
      <c r="G22" s="4">
        <f t="shared" si="1"/>
        <v>0</v>
      </c>
      <c r="H22" s="5">
        <v>21</v>
      </c>
      <c r="I22" s="5">
        <v>4</v>
      </c>
      <c r="J22" s="4">
        <f t="shared" si="2"/>
        <v>5.25</v>
      </c>
      <c r="K22" s="3">
        <v>4</v>
      </c>
      <c r="L22" s="2">
        <v>1</v>
      </c>
      <c r="M22" s="20">
        <f t="shared" si="3"/>
        <v>4</v>
      </c>
      <c r="N22" s="21">
        <v>1</v>
      </c>
      <c r="O22" s="2">
        <v>1</v>
      </c>
      <c r="P22" s="20">
        <f t="shared" si="4"/>
        <v>1</v>
      </c>
      <c r="R22">
        <v>20</v>
      </c>
      <c r="S22">
        <f t="shared" si="6"/>
        <v>0</v>
      </c>
      <c r="T22">
        <f t="shared" si="7"/>
        <v>10</v>
      </c>
      <c r="U22">
        <f t="shared" si="8"/>
        <v>52.5</v>
      </c>
      <c r="V22">
        <f t="shared" si="9"/>
        <v>40</v>
      </c>
    </row>
  </sheetData>
  <mergeCells count="7">
    <mergeCell ref="A1:A3"/>
    <mergeCell ref="B1:P1"/>
    <mergeCell ref="B2:D2"/>
    <mergeCell ref="E2:G2"/>
    <mergeCell ref="H2:J2"/>
    <mergeCell ref="K2:M2"/>
    <mergeCell ref="N2:P2"/>
  </mergeCells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H7" sqref="H7"/>
    </sheetView>
  </sheetViews>
  <sheetFormatPr defaultColWidth="9.375" defaultRowHeight="13.5"/>
  <cols>
    <col min="1" max="1" width="11.25" style="13" customWidth="1"/>
    <col min="2" max="2" width="9.625" style="13" customWidth="1"/>
    <col min="3" max="4" width="10.375" style="13" customWidth="1"/>
    <col min="5" max="5" width="11.625" style="13" customWidth="1"/>
    <col min="6" max="6" width="11.625" style="13" bestFit="1" customWidth="1"/>
    <col min="7" max="7" width="9.875" style="13" customWidth="1"/>
    <col min="8" max="8" width="9.625" style="13" customWidth="1"/>
    <col min="9" max="10" width="9" style="13" customWidth="1"/>
    <col min="11" max="11" width="7.5" style="13" customWidth="1"/>
    <col min="12" max="32" width="9" style="13" customWidth="1"/>
    <col min="33" max="224" width="9.375" style="13" customWidth="1"/>
    <col min="225" max="253" width="9" style="13" customWidth="1"/>
    <col min="254" max="254" width="11.25" style="13" customWidth="1"/>
    <col min="255" max="16384" width="9.375" style="13"/>
  </cols>
  <sheetData>
    <row r="1" spans="1:12" ht="13.5" customHeight="1">
      <c r="A1" s="63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4.25">
      <c r="A3" s="70" t="s">
        <v>0</v>
      </c>
      <c r="B3" s="50" t="s">
        <v>1</v>
      </c>
      <c r="C3" s="50"/>
      <c r="D3" s="50"/>
      <c r="E3" s="50"/>
      <c r="F3" s="50"/>
      <c r="G3" s="69" t="s">
        <v>45</v>
      </c>
      <c r="H3" s="69"/>
      <c r="I3" s="69" t="s">
        <v>46</v>
      </c>
      <c r="J3" s="69"/>
      <c r="K3" s="72" t="s">
        <v>47</v>
      </c>
      <c r="L3" s="50" t="s">
        <v>48</v>
      </c>
    </row>
    <row r="4" spans="1:12" ht="36">
      <c r="A4" s="71"/>
      <c r="B4" s="14" t="s">
        <v>35</v>
      </c>
      <c r="C4" s="14" t="s">
        <v>36</v>
      </c>
      <c r="D4" s="14" t="s">
        <v>6</v>
      </c>
      <c r="E4" s="14" t="s">
        <v>37</v>
      </c>
      <c r="F4" s="1" t="s">
        <v>10</v>
      </c>
      <c r="G4" s="14" t="s">
        <v>49</v>
      </c>
      <c r="H4" s="1" t="s">
        <v>50</v>
      </c>
      <c r="I4" s="1" t="s">
        <v>51</v>
      </c>
      <c r="J4" s="1" t="s">
        <v>52</v>
      </c>
      <c r="K4" s="73"/>
      <c r="L4" s="50"/>
    </row>
    <row r="5" spans="1:12">
      <c r="A5" s="2" t="s">
        <v>16</v>
      </c>
      <c r="B5" s="18">
        <f>各村完成情况!B5/各村完成情况!C5*15</f>
        <v>7.5</v>
      </c>
      <c r="C5" s="18">
        <f>各村完成情况!H5/各村完成情况!I5*10</f>
        <v>11.25</v>
      </c>
      <c r="D5" s="18">
        <f>各村完成情况!E5/各村完成情况!F5*5</f>
        <v>5</v>
      </c>
      <c r="E5" s="18">
        <v>15</v>
      </c>
      <c r="F5" s="18">
        <v>13</v>
      </c>
      <c r="G5" s="19">
        <f>项目投入信息得分!B3/项目投入信息得分!C3*20</f>
        <v>10</v>
      </c>
      <c r="H5" s="18">
        <f>招商信息得分!B3/招商信息得分!C3*10</f>
        <v>10</v>
      </c>
      <c r="I5" s="5"/>
      <c r="J5" s="5"/>
      <c r="K5" s="5">
        <v>5</v>
      </c>
      <c r="L5" s="17">
        <f>SUM(B5:K5)</f>
        <v>76.75</v>
      </c>
    </row>
    <row r="6" spans="1:12">
      <c r="A6" s="2" t="s">
        <v>17</v>
      </c>
      <c r="B6" s="18">
        <f>各村完成情况!B6/各村完成情况!C6*15</f>
        <v>15</v>
      </c>
      <c r="C6" s="18">
        <f>各村完成情况!H6/各村完成情况!I6*10</f>
        <v>7.5</v>
      </c>
      <c r="D6" s="18">
        <f>各村完成情况!E6/各村完成情况!F6*5</f>
        <v>5</v>
      </c>
      <c r="E6" s="18">
        <f>各村完成情况!K6/各村完成情况!L6*10</f>
        <v>15</v>
      </c>
      <c r="F6" s="18">
        <f>各村完成情况!N6/各村完成情况!O6*10</f>
        <v>10</v>
      </c>
      <c r="G6" s="19">
        <f>项目投入信息得分!B4/项目投入信息得分!C4*20</f>
        <v>20</v>
      </c>
      <c r="H6" s="18">
        <f>招商信息得分!B4/招商信息得分!C4*10</f>
        <v>10</v>
      </c>
      <c r="I6" s="5"/>
      <c r="J6" s="5"/>
      <c r="K6" s="5">
        <v>4</v>
      </c>
      <c r="L6" s="17">
        <f t="shared" ref="L6:L22" si="0">SUM(B6:K6)</f>
        <v>86.5</v>
      </c>
    </row>
    <row r="7" spans="1:12">
      <c r="A7" s="2" t="s">
        <v>18</v>
      </c>
      <c r="B7" s="18">
        <f>各村完成情况!B7/各村完成情况!C7*15</f>
        <v>15</v>
      </c>
      <c r="C7" s="18">
        <f>各村完成情况!H7/各村完成情况!I7*10</f>
        <v>6.6666666666666661</v>
      </c>
      <c r="D7" s="18">
        <v>8</v>
      </c>
      <c r="E7" s="18">
        <f>各村完成情况!K7/各村完成情况!L7*10</f>
        <v>10</v>
      </c>
      <c r="F7" s="18">
        <f>各村完成情况!N7/各村完成情况!O7*10</f>
        <v>0</v>
      </c>
      <c r="G7" s="19">
        <f>项目投入信息得分!B5/项目投入信息得分!C5*20</f>
        <v>13.333333333333332</v>
      </c>
      <c r="H7" s="18">
        <v>13</v>
      </c>
      <c r="I7" s="5"/>
      <c r="J7" s="5"/>
      <c r="K7" s="5"/>
      <c r="L7" s="17">
        <f t="shared" si="0"/>
        <v>66</v>
      </c>
    </row>
    <row r="8" spans="1:12">
      <c r="A8" s="2" t="s">
        <v>19</v>
      </c>
      <c r="B8" s="18">
        <f>各村完成情况!B8/各村完成情况!C8*15</f>
        <v>15</v>
      </c>
      <c r="C8" s="18">
        <f>各村完成情况!H8/各村完成情况!I8*10</f>
        <v>7</v>
      </c>
      <c r="D8" s="18">
        <f>各村完成情况!E8/各村完成情况!F8*5</f>
        <v>5</v>
      </c>
      <c r="E8" s="18">
        <v>15</v>
      </c>
      <c r="F8" s="18">
        <v>13</v>
      </c>
      <c r="G8" s="19">
        <v>30</v>
      </c>
      <c r="H8" s="18">
        <v>13</v>
      </c>
      <c r="I8" s="5"/>
      <c r="J8" s="5"/>
      <c r="K8" s="5"/>
      <c r="L8" s="17">
        <f t="shared" si="0"/>
        <v>98</v>
      </c>
    </row>
    <row r="9" spans="1:12">
      <c r="A9" s="2" t="s">
        <v>20</v>
      </c>
      <c r="B9" s="18">
        <f>各村完成情况!B9/各村完成情况!C9*15</f>
        <v>15</v>
      </c>
      <c r="C9" s="18">
        <v>15</v>
      </c>
      <c r="D9" s="18">
        <f>各村完成情况!E9/各村完成情况!F9*5</f>
        <v>5</v>
      </c>
      <c r="E9" s="18">
        <v>15</v>
      </c>
      <c r="F9" s="18">
        <v>13</v>
      </c>
      <c r="G9" s="19">
        <f>项目投入信息得分!B7/项目投入信息得分!C7*20</f>
        <v>20</v>
      </c>
      <c r="H9" s="18">
        <v>13</v>
      </c>
      <c r="I9" s="5"/>
      <c r="J9" s="5"/>
      <c r="K9" s="5"/>
      <c r="L9" s="17">
        <f t="shared" si="0"/>
        <v>96</v>
      </c>
    </row>
    <row r="10" spans="1:12">
      <c r="A10" s="2" t="s">
        <v>21</v>
      </c>
      <c r="B10" s="18">
        <f>各村完成情况!B10/各村完成情况!C10*15</f>
        <v>15</v>
      </c>
      <c r="C10" s="18">
        <f>各村完成情况!H10/各村完成情况!I10*10</f>
        <v>5</v>
      </c>
      <c r="D10" s="18">
        <f>各村完成情况!E10/各村完成情况!F10*5</f>
        <v>0</v>
      </c>
      <c r="E10" s="18">
        <f>各村完成情况!K10/各村完成情况!L10*10</f>
        <v>0</v>
      </c>
      <c r="F10" s="18">
        <f>各村完成情况!N10/各村完成情况!O10*10</f>
        <v>10</v>
      </c>
      <c r="G10" s="19">
        <f>项目投入信息得分!B8/项目投入信息得分!C8*20</f>
        <v>6.6666666666666661</v>
      </c>
      <c r="H10" s="18">
        <f>招商信息得分!B8/招商信息得分!C8*10</f>
        <v>2.5</v>
      </c>
      <c r="I10" s="5"/>
      <c r="J10" s="5"/>
      <c r="K10" s="5"/>
      <c r="L10" s="17">
        <f t="shared" si="0"/>
        <v>39.166666666666664</v>
      </c>
    </row>
    <row r="11" spans="1:12">
      <c r="A11" s="2" t="s">
        <v>22</v>
      </c>
      <c r="B11" s="18">
        <f>各村完成情况!B11/各村完成情况!C11*15</f>
        <v>15</v>
      </c>
      <c r="C11" s="18">
        <f>各村完成情况!H11/各村完成情况!I11*10</f>
        <v>13</v>
      </c>
      <c r="D11" s="18">
        <v>8</v>
      </c>
      <c r="E11" s="18">
        <v>15</v>
      </c>
      <c r="F11" s="18">
        <f>各村完成情况!N11/各村完成情况!O11*10</f>
        <v>6.6666666666666661</v>
      </c>
      <c r="G11" s="19">
        <f>项目投入信息得分!B9/项目投入信息得分!C9*20</f>
        <v>28</v>
      </c>
      <c r="H11" s="18">
        <v>13</v>
      </c>
      <c r="I11" s="5"/>
      <c r="J11" s="5"/>
      <c r="K11" s="5"/>
      <c r="L11" s="17">
        <f t="shared" si="0"/>
        <v>98.666666666666657</v>
      </c>
    </row>
    <row r="12" spans="1:12">
      <c r="A12" s="2" t="s">
        <v>23</v>
      </c>
      <c r="B12" s="18">
        <f>各村完成情况!B12/各村完成情况!C12*15</f>
        <v>15</v>
      </c>
      <c r="C12" s="18">
        <f>各村完成情况!H12/各村完成情况!I12*10</f>
        <v>3.333333333333333</v>
      </c>
      <c r="D12" s="18">
        <f>各村完成情况!E12/各村完成情况!F12*5</f>
        <v>5</v>
      </c>
      <c r="E12" s="18">
        <f>各村完成情况!K12/各村完成情况!L12*10</f>
        <v>0</v>
      </c>
      <c r="F12" s="18">
        <f>各村完成情况!N12/各村完成情况!O12*10</f>
        <v>0</v>
      </c>
      <c r="G12" s="19">
        <f>项目投入信息得分!B10/项目投入信息得分!C10*20</f>
        <v>20</v>
      </c>
      <c r="H12" s="18">
        <v>13</v>
      </c>
      <c r="I12" s="5"/>
      <c r="J12" s="5"/>
      <c r="K12" s="5"/>
      <c r="L12" s="17">
        <f t="shared" si="0"/>
        <v>56.333333333333329</v>
      </c>
    </row>
    <row r="13" spans="1:12">
      <c r="A13" s="2" t="s">
        <v>24</v>
      </c>
      <c r="B13" s="18">
        <f>各村完成情况!B13/各村完成情况!C13*15</f>
        <v>15</v>
      </c>
      <c r="C13" s="18">
        <f>各村完成情况!H13/各村完成情况!I13*10</f>
        <v>1.6666666666666665</v>
      </c>
      <c r="D13" s="18">
        <v>5</v>
      </c>
      <c r="E13" s="18">
        <f>各村完成情况!K13/各村完成情况!L13*10</f>
        <v>0</v>
      </c>
      <c r="F13" s="18">
        <f>各村完成情况!N13/各村完成情况!O13*10</f>
        <v>0</v>
      </c>
      <c r="G13" s="19">
        <f>项目投入信息得分!B11/项目投入信息得分!C11*20</f>
        <v>26.666666666666664</v>
      </c>
      <c r="H13" s="18">
        <f>招商信息得分!B11/招商信息得分!C11*10</f>
        <v>12.5</v>
      </c>
      <c r="I13" s="5"/>
      <c r="J13" s="5"/>
      <c r="K13" s="5"/>
      <c r="L13" s="17">
        <f t="shared" si="0"/>
        <v>60.833333333333329</v>
      </c>
    </row>
    <row r="14" spans="1:12">
      <c r="A14" s="2" t="s">
        <v>25</v>
      </c>
      <c r="B14" s="18">
        <f>各村完成情况!B14/各村完成情况!C14*15</f>
        <v>15</v>
      </c>
      <c r="C14" s="18">
        <f>各村完成情况!H14/各村完成情况!I14*10</f>
        <v>7.5</v>
      </c>
      <c r="D14" s="18">
        <f>各村完成情况!E14/各村完成情况!F14*5</f>
        <v>0</v>
      </c>
      <c r="E14" s="18">
        <f>各村完成情况!K14/各村完成情况!L14*10</f>
        <v>10</v>
      </c>
      <c r="F14" s="18">
        <f>各村完成情况!N14/各村完成情况!O14*10</f>
        <v>0</v>
      </c>
      <c r="G14" s="19">
        <f>项目投入信息得分!B12/项目投入信息得分!C12*20</f>
        <v>20</v>
      </c>
      <c r="H14" s="18">
        <f>招商信息得分!B12/招商信息得分!C12*10</f>
        <v>7.5</v>
      </c>
      <c r="I14" s="5"/>
      <c r="J14" s="5"/>
      <c r="K14" s="5"/>
      <c r="L14" s="17">
        <f t="shared" si="0"/>
        <v>60</v>
      </c>
    </row>
    <row r="15" spans="1:12">
      <c r="A15" s="2" t="s">
        <v>26</v>
      </c>
      <c r="B15" s="18">
        <f>各村完成情况!B15/各村完成情况!C15*15</f>
        <v>15</v>
      </c>
      <c r="C15" s="18">
        <f>各村完成情况!H15/各村完成情况!I15*10</f>
        <v>5</v>
      </c>
      <c r="D15" s="18">
        <f>各村完成情况!E15/各村完成情况!F15*5</f>
        <v>0</v>
      </c>
      <c r="E15" s="18">
        <f>各村完成情况!K15/各村完成情况!L15*10</f>
        <v>6.6666666666666661</v>
      </c>
      <c r="F15" s="18">
        <f>各村完成情况!N15/各村完成情况!O15*10</f>
        <v>0</v>
      </c>
      <c r="G15" s="19">
        <f>项目投入信息得分!B13/项目投入信息得分!C13*20</f>
        <v>5</v>
      </c>
      <c r="H15" s="18">
        <f>招商信息得分!B13/招商信息得分!C13*10</f>
        <v>2.5</v>
      </c>
      <c r="I15" s="5"/>
      <c r="J15" s="5"/>
      <c r="K15" s="5"/>
      <c r="L15" s="17">
        <f t="shared" si="0"/>
        <v>34.166666666666664</v>
      </c>
    </row>
    <row r="16" spans="1:12">
      <c r="A16" s="2" t="s">
        <v>27</v>
      </c>
      <c r="B16" s="18">
        <f>各村完成情况!B16/各村完成情况!C16*15</f>
        <v>7.5</v>
      </c>
      <c r="C16" s="18">
        <v>15</v>
      </c>
      <c r="D16" s="18">
        <v>8</v>
      </c>
      <c r="E16" s="18">
        <f>各村完成情况!K16/各村完成情况!L16*10</f>
        <v>3.333333333333333</v>
      </c>
      <c r="F16" s="18">
        <f>各村完成情况!N16/各村完成情况!O16*10</f>
        <v>3.333333333333333</v>
      </c>
      <c r="G16" s="19">
        <f>项目投入信息得分!B14/项目投入信息得分!C14*20</f>
        <v>10</v>
      </c>
      <c r="H16" s="18">
        <f>招商信息得分!B14/招商信息得分!C14*10</f>
        <v>5</v>
      </c>
      <c r="I16" s="5"/>
      <c r="J16" s="5"/>
      <c r="K16" s="5"/>
      <c r="L16" s="17">
        <f t="shared" si="0"/>
        <v>52.166666666666671</v>
      </c>
    </row>
    <row r="17" spans="1:12">
      <c r="A17" s="2" t="s">
        <v>28</v>
      </c>
      <c r="B17" s="18">
        <f>各村完成情况!B17/各村完成情况!C17*15</f>
        <v>15</v>
      </c>
      <c r="C17" s="18">
        <f>各村完成情况!H17/各村完成情况!I17*10</f>
        <v>10</v>
      </c>
      <c r="D17" s="18">
        <f>各村完成情况!E17/各村完成情况!F17*5</f>
        <v>5</v>
      </c>
      <c r="E17" s="18">
        <v>15</v>
      </c>
      <c r="F17" s="18">
        <f>各村完成情况!N17/各村完成情况!O17*10</f>
        <v>10</v>
      </c>
      <c r="G17" s="19">
        <v>30</v>
      </c>
      <c r="H17" s="18">
        <v>13</v>
      </c>
      <c r="I17" s="5"/>
      <c r="J17" s="5"/>
      <c r="K17" s="5"/>
      <c r="L17" s="17">
        <f t="shared" si="0"/>
        <v>98</v>
      </c>
    </row>
    <row r="18" spans="1:12">
      <c r="A18" s="2" t="s">
        <v>29</v>
      </c>
      <c r="B18" s="18">
        <f>各村完成情况!B18/各村完成情况!C18*15</f>
        <v>15</v>
      </c>
      <c r="C18" s="18">
        <f>各村完成情况!H18/各村完成情况!I18*10</f>
        <v>15</v>
      </c>
      <c r="D18" s="18">
        <v>8</v>
      </c>
      <c r="E18" s="18">
        <f>各村完成情况!K18/各村完成情况!L18*10</f>
        <v>10</v>
      </c>
      <c r="F18" s="18">
        <f>各村完成情况!N18/各村完成情况!O18*10</f>
        <v>10</v>
      </c>
      <c r="G18" s="19">
        <v>30</v>
      </c>
      <c r="H18" s="18">
        <v>13</v>
      </c>
      <c r="I18" s="5"/>
      <c r="J18" s="5"/>
      <c r="K18" s="5"/>
      <c r="L18" s="17">
        <f t="shared" si="0"/>
        <v>101</v>
      </c>
    </row>
    <row r="19" spans="1:12">
      <c r="A19" s="2" t="s">
        <v>30</v>
      </c>
      <c r="B19" s="18">
        <f>各村完成情况!B19/各村完成情况!C19*15</f>
        <v>15</v>
      </c>
      <c r="C19" s="18">
        <f>各村完成情况!H19/各村完成情况!I19*10</f>
        <v>7.5</v>
      </c>
      <c r="D19" s="18">
        <f>各村完成情况!E19/各村完成情况!F19*5</f>
        <v>5</v>
      </c>
      <c r="E19" s="18">
        <v>15</v>
      </c>
      <c r="F19" s="18">
        <f>各村完成情况!N19/各村完成情况!O19*10</f>
        <v>10</v>
      </c>
      <c r="G19" s="19">
        <f>项目投入信息得分!B17/项目投入信息得分!C17*20</f>
        <v>20</v>
      </c>
      <c r="H19" s="18">
        <f>招商信息得分!B17/招商信息得分!C17*10</f>
        <v>10</v>
      </c>
      <c r="I19" s="5"/>
      <c r="J19" s="5"/>
      <c r="K19" s="5"/>
      <c r="L19" s="17">
        <f t="shared" si="0"/>
        <v>82.5</v>
      </c>
    </row>
    <row r="20" spans="1:12">
      <c r="A20" s="2" t="s">
        <v>31</v>
      </c>
      <c r="B20" s="18">
        <f>各村完成情况!B20/各村完成情况!C20*15</f>
        <v>15</v>
      </c>
      <c r="C20" s="18">
        <f>各村完成情况!H20/各村完成情况!I20*10</f>
        <v>2.5</v>
      </c>
      <c r="D20" s="18">
        <f>各村完成情况!E20/各村完成情况!F20*5</f>
        <v>5</v>
      </c>
      <c r="E20" s="18">
        <f>各村完成情况!K20/各村完成情况!L20*10</f>
        <v>0</v>
      </c>
      <c r="F20" s="18">
        <f>各村完成情况!N20/各村完成情况!O20*10</f>
        <v>10</v>
      </c>
      <c r="G20" s="19">
        <f>项目投入信息得分!B18/项目投入信息得分!C18*20</f>
        <v>20</v>
      </c>
      <c r="H20" s="18">
        <v>13</v>
      </c>
      <c r="I20" s="5"/>
      <c r="J20" s="5"/>
      <c r="K20" s="5"/>
      <c r="L20" s="17">
        <f t="shared" si="0"/>
        <v>65.5</v>
      </c>
    </row>
    <row r="21" spans="1:12">
      <c r="A21" s="2" t="s">
        <v>32</v>
      </c>
      <c r="B21" s="18">
        <f>各村完成情况!B21/各村完成情况!C21*15</f>
        <v>15</v>
      </c>
      <c r="C21" s="18">
        <f>各村完成情况!H21/各村完成情况!I21*10</f>
        <v>5</v>
      </c>
      <c r="D21" s="18">
        <f>各村完成情况!E21/各村完成情况!F21*5</f>
        <v>0</v>
      </c>
      <c r="E21" s="18">
        <f>各村完成情况!K21/各村完成情况!L21*10</f>
        <v>0</v>
      </c>
      <c r="F21" s="18">
        <f>各村完成情况!N21/各村完成情况!O21*10</f>
        <v>0</v>
      </c>
      <c r="G21" s="19">
        <f>项目投入信息得分!B19/项目投入信息得分!C19*20</f>
        <v>20</v>
      </c>
      <c r="H21" s="18">
        <f>招商信息得分!B19/招商信息得分!C19*10</f>
        <v>7.5</v>
      </c>
      <c r="I21" s="5"/>
      <c r="J21" s="5"/>
      <c r="K21" s="5"/>
      <c r="L21" s="17">
        <f t="shared" si="0"/>
        <v>47.5</v>
      </c>
    </row>
    <row r="22" spans="1:12">
      <c r="A22" s="2" t="s">
        <v>33</v>
      </c>
      <c r="B22" s="18">
        <f>各村完成情况!B22/各村完成情况!C22*15</f>
        <v>15</v>
      </c>
      <c r="C22" s="18">
        <v>15</v>
      </c>
      <c r="D22" s="18">
        <f>各村完成情况!E22/各村完成情况!F22*5</f>
        <v>0</v>
      </c>
      <c r="E22" s="18">
        <v>15</v>
      </c>
      <c r="F22" s="18">
        <f>各村完成情况!N22/各村完成情况!O22*10</f>
        <v>10</v>
      </c>
      <c r="G22" s="19">
        <v>30</v>
      </c>
      <c r="H22" s="18">
        <f>招商信息得分!B20/招商信息得分!C20*10</f>
        <v>10</v>
      </c>
      <c r="I22" s="5"/>
      <c r="J22" s="5"/>
      <c r="K22" s="5"/>
      <c r="L22" s="17">
        <f t="shared" si="0"/>
        <v>95</v>
      </c>
    </row>
  </sheetData>
  <mergeCells count="7">
    <mergeCell ref="A1:L2"/>
    <mergeCell ref="B3:F3"/>
    <mergeCell ref="G3:H3"/>
    <mergeCell ref="I3:J3"/>
    <mergeCell ref="A3:A4"/>
    <mergeCell ref="K3:K4"/>
    <mergeCell ref="L3:L4"/>
  </mergeCells>
  <phoneticPr fontId="9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A14" sqref="A14:IV14"/>
    </sheetView>
  </sheetViews>
  <sheetFormatPr defaultColWidth="9.375" defaultRowHeight="13.5"/>
  <cols>
    <col min="1" max="1" width="6" style="13" customWidth="1"/>
    <col min="2" max="2" width="11.25" style="13" customWidth="1"/>
    <col min="3" max="3" width="9.625" style="13" customWidth="1"/>
    <col min="4" max="5" width="10.375" style="13" customWidth="1"/>
    <col min="6" max="6" width="11.625" style="13" customWidth="1"/>
    <col min="7" max="7" width="11.625" style="13" bestFit="1" customWidth="1"/>
    <col min="8" max="8" width="9.875" style="13" customWidth="1"/>
    <col min="9" max="9" width="9.625" style="13" customWidth="1"/>
    <col min="10" max="11" width="9" style="13" customWidth="1"/>
    <col min="12" max="12" width="7.5" style="13" customWidth="1"/>
    <col min="13" max="32" width="9" style="13" customWidth="1"/>
    <col min="33" max="224" width="9.375" style="13" customWidth="1"/>
    <col min="225" max="254" width="9" style="13" customWidth="1"/>
    <col min="255" max="255" width="11.25" style="13" customWidth="1"/>
    <col min="256" max="16384" width="9.375" style="13"/>
  </cols>
  <sheetData>
    <row r="1" spans="1:13" ht="13.5" customHeight="1">
      <c r="A1" s="74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13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4.25">
      <c r="A3" s="77" t="s">
        <v>54</v>
      </c>
      <c r="B3" s="70" t="s">
        <v>0</v>
      </c>
      <c r="C3" s="50" t="s">
        <v>1</v>
      </c>
      <c r="D3" s="50"/>
      <c r="E3" s="50"/>
      <c r="F3" s="50"/>
      <c r="G3" s="50"/>
      <c r="H3" s="69" t="s">
        <v>45</v>
      </c>
      <c r="I3" s="69"/>
      <c r="J3" s="69" t="s">
        <v>46</v>
      </c>
      <c r="K3" s="69"/>
      <c r="L3" s="72" t="s">
        <v>47</v>
      </c>
      <c r="M3" s="50" t="s">
        <v>48</v>
      </c>
    </row>
    <row r="4" spans="1:13" ht="36">
      <c r="A4" s="77"/>
      <c r="B4" s="71"/>
      <c r="C4" s="14" t="s">
        <v>35</v>
      </c>
      <c r="D4" s="14" t="s">
        <v>36</v>
      </c>
      <c r="E4" s="14" t="s">
        <v>6</v>
      </c>
      <c r="F4" s="14" t="s">
        <v>37</v>
      </c>
      <c r="G4" s="1" t="s">
        <v>10</v>
      </c>
      <c r="H4" s="14" t="s">
        <v>49</v>
      </c>
      <c r="I4" s="1" t="s">
        <v>50</v>
      </c>
      <c r="J4" s="1" t="s">
        <v>51</v>
      </c>
      <c r="K4" s="1" t="s">
        <v>52</v>
      </c>
      <c r="L4" s="73"/>
      <c r="M4" s="50"/>
    </row>
    <row r="5" spans="1:13">
      <c r="A5" s="3">
        <v>1</v>
      </c>
      <c r="B5" s="2" t="s">
        <v>29</v>
      </c>
      <c r="C5" s="15">
        <v>15</v>
      </c>
      <c r="D5" s="15">
        <v>15</v>
      </c>
      <c r="E5" s="15">
        <v>8</v>
      </c>
      <c r="F5" s="15">
        <v>10</v>
      </c>
      <c r="G5" s="15">
        <v>10</v>
      </c>
      <c r="H5" s="16">
        <v>30</v>
      </c>
      <c r="I5" s="15">
        <v>13</v>
      </c>
      <c r="J5" s="5"/>
      <c r="K5" s="5"/>
      <c r="L5" s="5"/>
      <c r="M5" s="17">
        <v>101</v>
      </c>
    </row>
    <row r="6" spans="1:13">
      <c r="A6" s="3">
        <v>2</v>
      </c>
      <c r="B6" s="2" t="s">
        <v>22</v>
      </c>
      <c r="C6" s="15">
        <v>15</v>
      </c>
      <c r="D6" s="15">
        <v>13</v>
      </c>
      <c r="E6" s="15">
        <v>8</v>
      </c>
      <c r="F6" s="15">
        <v>15</v>
      </c>
      <c r="G6" s="15">
        <v>6.6666666666666661</v>
      </c>
      <c r="H6" s="16">
        <v>28</v>
      </c>
      <c r="I6" s="15">
        <v>13</v>
      </c>
      <c r="J6" s="5"/>
      <c r="K6" s="5"/>
      <c r="L6" s="5"/>
      <c r="M6" s="17">
        <v>98.666666666666657</v>
      </c>
    </row>
    <row r="7" spans="1:13">
      <c r="A7" s="3">
        <v>3</v>
      </c>
      <c r="B7" s="2" t="s">
        <v>19</v>
      </c>
      <c r="C7" s="15">
        <v>15</v>
      </c>
      <c r="D7" s="15">
        <v>7</v>
      </c>
      <c r="E7" s="15">
        <v>5</v>
      </c>
      <c r="F7" s="15">
        <v>15</v>
      </c>
      <c r="G7" s="15">
        <v>13</v>
      </c>
      <c r="H7" s="16">
        <v>30</v>
      </c>
      <c r="I7" s="15">
        <v>13</v>
      </c>
      <c r="J7" s="5"/>
      <c r="K7" s="5"/>
      <c r="L7" s="5"/>
      <c r="M7" s="17">
        <v>98</v>
      </c>
    </row>
    <row r="8" spans="1:13">
      <c r="A8" s="3">
        <v>4</v>
      </c>
      <c r="B8" s="2" t="s">
        <v>28</v>
      </c>
      <c r="C8" s="15">
        <v>15</v>
      </c>
      <c r="D8" s="15">
        <v>10</v>
      </c>
      <c r="E8" s="15">
        <v>5</v>
      </c>
      <c r="F8" s="15">
        <v>15</v>
      </c>
      <c r="G8" s="15">
        <v>10</v>
      </c>
      <c r="H8" s="16">
        <v>30</v>
      </c>
      <c r="I8" s="15">
        <v>13</v>
      </c>
      <c r="J8" s="5"/>
      <c r="K8" s="5"/>
      <c r="L8" s="5"/>
      <c r="M8" s="17">
        <v>98</v>
      </c>
    </row>
    <row r="9" spans="1:13">
      <c r="A9" s="3">
        <v>5</v>
      </c>
      <c r="B9" s="2" t="s">
        <v>20</v>
      </c>
      <c r="C9" s="15">
        <v>15</v>
      </c>
      <c r="D9" s="15">
        <v>15</v>
      </c>
      <c r="E9" s="15">
        <v>5</v>
      </c>
      <c r="F9" s="15">
        <v>15</v>
      </c>
      <c r="G9" s="15">
        <v>13</v>
      </c>
      <c r="H9" s="16">
        <v>20</v>
      </c>
      <c r="I9" s="15">
        <v>13</v>
      </c>
      <c r="J9" s="5"/>
      <c r="K9" s="5"/>
      <c r="L9" s="5"/>
      <c r="M9" s="17">
        <v>96</v>
      </c>
    </row>
    <row r="10" spans="1:13">
      <c r="A10" s="3">
        <v>6</v>
      </c>
      <c r="B10" s="2" t="s">
        <v>33</v>
      </c>
      <c r="C10" s="15">
        <v>15</v>
      </c>
      <c r="D10" s="15">
        <v>15</v>
      </c>
      <c r="E10" s="15">
        <v>0</v>
      </c>
      <c r="F10" s="15">
        <v>15</v>
      </c>
      <c r="G10" s="15">
        <v>10</v>
      </c>
      <c r="H10" s="16">
        <v>30</v>
      </c>
      <c r="I10" s="15">
        <v>10</v>
      </c>
      <c r="J10" s="5"/>
      <c r="K10" s="5"/>
      <c r="L10" s="5"/>
      <c r="M10" s="17">
        <v>95</v>
      </c>
    </row>
    <row r="11" spans="1:13">
      <c r="A11" s="3">
        <v>7</v>
      </c>
      <c r="B11" s="2" t="s">
        <v>17</v>
      </c>
      <c r="C11" s="15">
        <v>15</v>
      </c>
      <c r="D11" s="15">
        <v>7.5</v>
      </c>
      <c r="E11" s="15">
        <v>5</v>
      </c>
      <c r="F11" s="15">
        <v>15</v>
      </c>
      <c r="G11" s="15">
        <v>10</v>
      </c>
      <c r="H11" s="16">
        <v>20</v>
      </c>
      <c r="I11" s="15">
        <v>10</v>
      </c>
      <c r="J11" s="5"/>
      <c r="K11" s="5"/>
      <c r="L11" s="5">
        <v>4</v>
      </c>
      <c r="M11" s="17">
        <v>86.5</v>
      </c>
    </row>
    <row r="12" spans="1:13">
      <c r="A12" s="3">
        <v>8</v>
      </c>
      <c r="B12" s="2" t="s">
        <v>30</v>
      </c>
      <c r="C12" s="15">
        <v>15</v>
      </c>
      <c r="D12" s="15">
        <v>7.5</v>
      </c>
      <c r="E12" s="15">
        <v>5</v>
      </c>
      <c r="F12" s="15">
        <v>15</v>
      </c>
      <c r="G12" s="15">
        <v>10</v>
      </c>
      <c r="H12" s="16">
        <v>20</v>
      </c>
      <c r="I12" s="15">
        <v>10</v>
      </c>
      <c r="J12" s="5"/>
      <c r="K12" s="5"/>
      <c r="L12" s="5"/>
      <c r="M12" s="17">
        <v>82.5</v>
      </c>
    </row>
    <row r="13" spans="1:13">
      <c r="A13" s="3">
        <v>9</v>
      </c>
      <c r="B13" s="2" t="s">
        <v>16</v>
      </c>
      <c r="C13" s="15">
        <v>7.5</v>
      </c>
      <c r="D13" s="15">
        <v>11.25</v>
      </c>
      <c r="E13" s="15">
        <v>5</v>
      </c>
      <c r="F13" s="15">
        <v>15</v>
      </c>
      <c r="G13" s="15">
        <v>13</v>
      </c>
      <c r="H13" s="16">
        <v>10</v>
      </c>
      <c r="I13" s="15">
        <v>10</v>
      </c>
      <c r="J13" s="5"/>
      <c r="K13" s="5"/>
      <c r="L13" s="5">
        <v>5</v>
      </c>
      <c r="M13" s="17">
        <v>76.75</v>
      </c>
    </row>
    <row r="14" spans="1:13">
      <c r="A14" s="3">
        <v>10</v>
      </c>
      <c r="B14" s="2" t="s">
        <v>18</v>
      </c>
      <c r="C14" s="15">
        <v>15</v>
      </c>
      <c r="D14" s="15">
        <v>6.6666666666666661</v>
      </c>
      <c r="E14" s="15">
        <v>8</v>
      </c>
      <c r="F14" s="15">
        <v>10</v>
      </c>
      <c r="G14" s="15">
        <v>0</v>
      </c>
      <c r="H14" s="16">
        <v>13.333333333333332</v>
      </c>
      <c r="I14" s="15">
        <v>13</v>
      </c>
      <c r="J14" s="5"/>
      <c r="K14" s="5"/>
      <c r="L14" s="5"/>
      <c r="M14" s="17">
        <v>66</v>
      </c>
    </row>
    <row r="15" spans="1:13">
      <c r="A15" s="3">
        <v>11</v>
      </c>
      <c r="B15" s="2" t="s">
        <v>31</v>
      </c>
      <c r="C15" s="15">
        <v>15</v>
      </c>
      <c r="D15" s="15">
        <v>2.5</v>
      </c>
      <c r="E15" s="15">
        <v>5</v>
      </c>
      <c r="F15" s="15">
        <v>0</v>
      </c>
      <c r="G15" s="15">
        <v>10</v>
      </c>
      <c r="H15" s="16">
        <v>20</v>
      </c>
      <c r="I15" s="15">
        <v>13</v>
      </c>
      <c r="J15" s="5"/>
      <c r="K15" s="5"/>
      <c r="L15" s="5"/>
      <c r="M15" s="17">
        <v>65.5</v>
      </c>
    </row>
    <row r="16" spans="1:13">
      <c r="A16" s="3">
        <v>12</v>
      </c>
      <c r="B16" s="2" t="s">
        <v>25</v>
      </c>
      <c r="C16" s="15">
        <v>15</v>
      </c>
      <c r="D16" s="15">
        <v>7.5</v>
      </c>
      <c r="E16" s="15">
        <v>0</v>
      </c>
      <c r="F16" s="15">
        <v>10</v>
      </c>
      <c r="G16" s="15">
        <v>0</v>
      </c>
      <c r="H16" s="16">
        <v>20</v>
      </c>
      <c r="I16" s="15">
        <v>7.5</v>
      </c>
      <c r="J16" s="5"/>
      <c r="K16" s="5"/>
      <c r="L16" s="5"/>
      <c r="M16" s="17">
        <v>60</v>
      </c>
    </row>
    <row r="17" spans="1:13">
      <c r="A17" s="3">
        <v>13</v>
      </c>
      <c r="B17" s="2" t="s">
        <v>23</v>
      </c>
      <c r="C17" s="15">
        <v>15</v>
      </c>
      <c r="D17" s="15">
        <v>3.333333333333333</v>
      </c>
      <c r="E17" s="15">
        <v>5</v>
      </c>
      <c r="F17" s="15">
        <v>0</v>
      </c>
      <c r="G17" s="15">
        <v>0</v>
      </c>
      <c r="H17" s="16">
        <v>20</v>
      </c>
      <c r="I17" s="15">
        <v>13</v>
      </c>
      <c r="J17" s="5"/>
      <c r="K17" s="5"/>
      <c r="L17" s="5"/>
      <c r="M17" s="17">
        <v>56.333333333333329</v>
      </c>
    </row>
    <row r="18" spans="1:13">
      <c r="A18" s="3">
        <v>14</v>
      </c>
      <c r="B18" s="2" t="s">
        <v>24</v>
      </c>
      <c r="C18" s="15">
        <v>15</v>
      </c>
      <c r="D18" s="15">
        <v>1.6666666666666665</v>
      </c>
      <c r="E18" s="15">
        <v>5</v>
      </c>
      <c r="F18" s="15">
        <v>0</v>
      </c>
      <c r="G18" s="15">
        <v>0</v>
      </c>
      <c r="H18" s="16">
        <v>20</v>
      </c>
      <c r="I18" s="15">
        <v>12.5</v>
      </c>
      <c r="J18" s="5"/>
      <c r="K18" s="5"/>
      <c r="L18" s="5"/>
      <c r="M18" s="17">
        <v>54.166666666666671</v>
      </c>
    </row>
    <row r="19" spans="1:13">
      <c r="A19" s="3">
        <v>15</v>
      </c>
      <c r="B19" s="2" t="s">
        <v>27</v>
      </c>
      <c r="C19" s="15">
        <v>7.5</v>
      </c>
      <c r="D19" s="15">
        <v>15</v>
      </c>
      <c r="E19" s="15">
        <v>8</v>
      </c>
      <c r="F19" s="15">
        <v>3.333333333333333</v>
      </c>
      <c r="G19" s="15">
        <v>3.333333333333333</v>
      </c>
      <c r="H19" s="16">
        <v>10</v>
      </c>
      <c r="I19" s="15">
        <v>5</v>
      </c>
      <c r="J19" s="5"/>
      <c r="K19" s="5"/>
      <c r="L19" s="5"/>
      <c r="M19" s="17">
        <v>52.166666666666671</v>
      </c>
    </row>
    <row r="20" spans="1:13">
      <c r="A20" s="3">
        <v>16</v>
      </c>
      <c r="B20" s="2" t="s">
        <v>32</v>
      </c>
      <c r="C20" s="15">
        <v>15</v>
      </c>
      <c r="D20" s="15">
        <v>5</v>
      </c>
      <c r="E20" s="15">
        <v>0</v>
      </c>
      <c r="F20" s="15">
        <v>0</v>
      </c>
      <c r="G20" s="15">
        <v>0</v>
      </c>
      <c r="H20" s="16">
        <v>20</v>
      </c>
      <c r="I20" s="15">
        <v>7.5</v>
      </c>
      <c r="J20" s="5"/>
      <c r="K20" s="5"/>
      <c r="L20" s="5"/>
      <c r="M20" s="17">
        <v>47.5</v>
      </c>
    </row>
    <row r="21" spans="1:13">
      <c r="A21" s="3">
        <v>17</v>
      </c>
      <c r="B21" s="2" t="s">
        <v>21</v>
      </c>
      <c r="C21" s="15">
        <v>15</v>
      </c>
      <c r="D21" s="15">
        <v>5</v>
      </c>
      <c r="E21" s="15">
        <v>0</v>
      </c>
      <c r="F21" s="15">
        <v>0</v>
      </c>
      <c r="G21" s="15">
        <v>10</v>
      </c>
      <c r="H21" s="16">
        <v>6.6666666666666661</v>
      </c>
      <c r="I21" s="15">
        <v>2.5</v>
      </c>
      <c r="J21" s="5"/>
      <c r="K21" s="5"/>
      <c r="L21" s="5"/>
      <c r="M21" s="17">
        <v>39.166666666666664</v>
      </c>
    </row>
    <row r="22" spans="1:13">
      <c r="A22" s="3">
        <v>18</v>
      </c>
      <c r="B22" s="2" t="s">
        <v>26</v>
      </c>
      <c r="C22" s="15">
        <v>15</v>
      </c>
      <c r="D22" s="15">
        <v>5</v>
      </c>
      <c r="E22" s="15">
        <v>0</v>
      </c>
      <c r="F22" s="15">
        <v>6.6666666666666661</v>
      </c>
      <c r="G22" s="15">
        <v>0</v>
      </c>
      <c r="H22" s="16">
        <v>5</v>
      </c>
      <c r="I22" s="15">
        <v>2.5</v>
      </c>
      <c r="J22" s="5"/>
      <c r="K22" s="5"/>
      <c r="L22" s="5"/>
      <c r="M22" s="17">
        <v>34.166666666666664</v>
      </c>
    </row>
  </sheetData>
  <autoFilter ref="A4:M22">
    <sortState ref="A6:M22">
      <sortCondition descending="1" ref="M4"/>
    </sortState>
  </autoFilter>
  <mergeCells count="8">
    <mergeCell ref="M3:M4"/>
    <mergeCell ref="A1:M2"/>
    <mergeCell ref="C3:G3"/>
    <mergeCell ref="H3:I3"/>
    <mergeCell ref="J3:K3"/>
    <mergeCell ref="A3:A4"/>
    <mergeCell ref="B3:B4"/>
    <mergeCell ref="L3:L4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D11" sqref="D11"/>
    </sheetView>
  </sheetViews>
  <sheetFormatPr defaultRowHeight="13.5"/>
  <cols>
    <col min="1" max="1" width="9" style="8"/>
    <col min="2" max="2" width="11" style="8" bestFit="1" customWidth="1"/>
    <col min="3" max="3" width="11" bestFit="1" customWidth="1"/>
  </cols>
  <sheetData>
    <row r="1" spans="1:4">
      <c r="A1" s="71" t="s">
        <v>55</v>
      </c>
      <c r="B1" s="78"/>
      <c r="C1" s="78"/>
      <c r="D1" s="78"/>
    </row>
    <row r="2" spans="1:4">
      <c r="A2" s="3" t="s">
        <v>0</v>
      </c>
      <c r="B2" s="3" t="s">
        <v>56</v>
      </c>
      <c r="C2" s="3" t="s">
        <v>57</v>
      </c>
      <c r="D2" s="10" t="s">
        <v>58</v>
      </c>
    </row>
    <row r="3" spans="1:4">
      <c r="A3" s="2" t="s">
        <v>16</v>
      </c>
      <c r="B3" s="3">
        <v>2</v>
      </c>
      <c r="C3" s="3">
        <v>4</v>
      </c>
      <c r="D3" s="11">
        <f>B3/C3*20</f>
        <v>10</v>
      </c>
    </row>
    <row r="4" spans="1:4">
      <c r="A4" s="2" t="s">
        <v>17</v>
      </c>
      <c r="B4" s="3">
        <v>4</v>
      </c>
      <c r="C4" s="3">
        <v>4</v>
      </c>
      <c r="D4" s="11">
        <f t="shared" ref="D4:D20" si="0">B4/C4*20</f>
        <v>20</v>
      </c>
    </row>
    <row r="5" spans="1:4">
      <c r="A5" s="2" t="s">
        <v>18</v>
      </c>
      <c r="B5" s="3">
        <v>2</v>
      </c>
      <c r="C5" s="3">
        <v>3</v>
      </c>
      <c r="D5" s="11">
        <f t="shared" si="0"/>
        <v>13.333333333333332</v>
      </c>
    </row>
    <row r="6" spans="1:4">
      <c r="A6" s="2" t="s">
        <v>19</v>
      </c>
      <c r="B6" s="3">
        <v>8</v>
      </c>
      <c r="C6" s="3">
        <v>5</v>
      </c>
      <c r="D6" s="11">
        <f t="shared" si="0"/>
        <v>32</v>
      </c>
    </row>
    <row r="7" spans="1:4">
      <c r="A7" s="2" t="s">
        <v>20</v>
      </c>
      <c r="B7" s="3">
        <v>4</v>
      </c>
      <c r="C7" s="3">
        <v>4</v>
      </c>
      <c r="D7" s="11">
        <f t="shared" si="0"/>
        <v>20</v>
      </c>
    </row>
    <row r="8" spans="1:4">
      <c r="A8" s="2" t="s">
        <v>21</v>
      </c>
      <c r="B8" s="3">
        <v>1</v>
      </c>
      <c r="C8" s="3">
        <v>3</v>
      </c>
      <c r="D8" s="11">
        <f t="shared" si="0"/>
        <v>6.6666666666666661</v>
      </c>
    </row>
    <row r="9" spans="1:4">
      <c r="A9" s="2" t="s">
        <v>22</v>
      </c>
      <c r="B9" s="3">
        <v>7</v>
      </c>
      <c r="C9" s="3">
        <v>5</v>
      </c>
      <c r="D9" s="11">
        <f t="shared" si="0"/>
        <v>28</v>
      </c>
    </row>
    <row r="10" spans="1:4">
      <c r="A10" s="2" t="s">
        <v>23</v>
      </c>
      <c r="B10" s="3">
        <v>3</v>
      </c>
      <c r="C10" s="3">
        <v>3</v>
      </c>
      <c r="D10" s="11">
        <f t="shared" si="0"/>
        <v>20</v>
      </c>
    </row>
    <row r="11" spans="1:4">
      <c r="A11" s="2" t="s">
        <v>24</v>
      </c>
      <c r="B11" s="3">
        <v>4</v>
      </c>
      <c r="C11" s="3">
        <v>3</v>
      </c>
      <c r="D11" s="11">
        <f t="shared" si="0"/>
        <v>26.666666666666664</v>
      </c>
    </row>
    <row r="12" spans="1:4">
      <c r="A12" s="2" t="s">
        <v>25</v>
      </c>
      <c r="B12" s="3">
        <v>2</v>
      </c>
      <c r="C12" s="3">
        <v>2</v>
      </c>
      <c r="D12" s="11">
        <f t="shared" si="0"/>
        <v>20</v>
      </c>
    </row>
    <row r="13" spans="1:4">
      <c r="A13" s="2" t="s">
        <v>26</v>
      </c>
      <c r="B13" s="3">
        <v>1</v>
      </c>
      <c r="C13" s="3">
        <v>4</v>
      </c>
      <c r="D13" s="11">
        <f t="shared" si="0"/>
        <v>5</v>
      </c>
    </row>
    <row r="14" spans="1:4">
      <c r="A14" s="2" t="s">
        <v>27</v>
      </c>
      <c r="B14" s="3">
        <v>2</v>
      </c>
      <c r="C14" s="3">
        <v>4</v>
      </c>
      <c r="D14" s="11">
        <f t="shared" si="0"/>
        <v>10</v>
      </c>
    </row>
    <row r="15" spans="1:4">
      <c r="A15" s="2" t="s">
        <v>28</v>
      </c>
      <c r="B15" s="3">
        <v>6</v>
      </c>
      <c r="C15" s="3">
        <v>3</v>
      </c>
      <c r="D15" s="11">
        <v>30</v>
      </c>
    </row>
    <row r="16" spans="1:4">
      <c r="A16" s="2" t="s">
        <v>29</v>
      </c>
      <c r="B16" s="3">
        <v>5</v>
      </c>
      <c r="C16" s="3">
        <v>3</v>
      </c>
      <c r="D16" s="11">
        <f t="shared" si="0"/>
        <v>33.333333333333336</v>
      </c>
    </row>
    <row r="17" spans="1:4">
      <c r="A17" s="2" t="s">
        <v>30</v>
      </c>
      <c r="B17" s="3">
        <v>2</v>
      </c>
      <c r="C17" s="3">
        <v>2</v>
      </c>
      <c r="D17" s="11">
        <f t="shared" si="0"/>
        <v>20</v>
      </c>
    </row>
    <row r="18" spans="1:4">
      <c r="A18" s="2" t="s">
        <v>31</v>
      </c>
      <c r="B18" s="3">
        <v>2</v>
      </c>
      <c r="C18" s="3">
        <v>2</v>
      </c>
      <c r="D18" s="11">
        <f t="shared" si="0"/>
        <v>20</v>
      </c>
    </row>
    <row r="19" spans="1:4">
      <c r="A19" s="2" t="s">
        <v>32</v>
      </c>
      <c r="B19" s="3">
        <v>2</v>
      </c>
      <c r="C19" s="3">
        <v>2</v>
      </c>
      <c r="D19" s="11">
        <f t="shared" si="0"/>
        <v>20</v>
      </c>
    </row>
    <row r="20" spans="1:4">
      <c r="A20" s="2" t="s">
        <v>33</v>
      </c>
      <c r="B20" s="3">
        <v>4</v>
      </c>
      <c r="C20" s="3">
        <v>2</v>
      </c>
      <c r="D20" s="11">
        <f t="shared" si="0"/>
        <v>40</v>
      </c>
    </row>
  </sheetData>
  <mergeCells count="1">
    <mergeCell ref="A1:D1"/>
  </mergeCells>
  <phoneticPr fontId="9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topLeftCell="A28" workbookViewId="0">
      <selection activeCell="C32" sqref="C32"/>
    </sheetView>
  </sheetViews>
  <sheetFormatPr defaultRowHeight="13.5"/>
  <cols>
    <col min="1" max="1" width="9" style="8"/>
    <col min="2" max="3" width="33.125" style="8" customWidth="1"/>
    <col min="4" max="4" width="29.5" style="8" customWidth="1"/>
    <col min="5" max="5" width="22.375" style="8" customWidth="1"/>
    <col min="6" max="16384" width="9" style="8"/>
  </cols>
  <sheetData>
    <row r="1" spans="1:5">
      <c r="A1" s="3" t="s">
        <v>0</v>
      </c>
      <c r="B1" s="3" t="s">
        <v>59</v>
      </c>
      <c r="C1" s="3" t="s">
        <v>60</v>
      </c>
      <c r="D1" s="3" t="s">
        <v>61</v>
      </c>
      <c r="E1" s="3" t="s">
        <v>62</v>
      </c>
    </row>
    <row r="2" spans="1:5">
      <c r="A2" s="2" t="s">
        <v>16</v>
      </c>
      <c r="B2" s="3" t="s">
        <v>63</v>
      </c>
      <c r="C2" s="3">
        <v>13376118188</v>
      </c>
      <c r="D2" s="3" t="s">
        <v>64</v>
      </c>
      <c r="E2" s="3"/>
    </row>
    <row r="3" spans="1:5">
      <c r="A3" s="2"/>
      <c r="B3" s="3" t="s">
        <v>65</v>
      </c>
      <c r="C3" s="3">
        <v>13809082160</v>
      </c>
      <c r="D3" s="3" t="s">
        <v>64</v>
      </c>
      <c r="E3" s="3"/>
    </row>
    <row r="4" spans="1:5">
      <c r="A4" s="2" t="s">
        <v>17</v>
      </c>
      <c r="B4" s="3" t="s">
        <v>66</v>
      </c>
      <c r="C4" s="3"/>
      <c r="D4" s="3" t="s">
        <v>64</v>
      </c>
      <c r="E4" s="3"/>
    </row>
    <row r="5" spans="1:5">
      <c r="A5" s="2"/>
      <c r="B5" s="3" t="s">
        <v>67</v>
      </c>
      <c r="C5" s="3"/>
      <c r="D5" s="3" t="s">
        <v>64</v>
      </c>
      <c r="E5" s="3"/>
    </row>
    <row r="6" spans="1:5">
      <c r="A6" s="2"/>
      <c r="B6" s="3" t="s">
        <v>68</v>
      </c>
      <c r="C6" s="3"/>
      <c r="D6" s="3" t="s">
        <v>64</v>
      </c>
      <c r="E6" s="3"/>
    </row>
    <row r="7" spans="1:5">
      <c r="A7" s="2"/>
      <c r="B7" s="3" t="s">
        <v>69</v>
      </c>
      <c r="C7" s="3"/>
      <c r="D7" s="3" t="s">
        <v>64</v>
      </c>
      <c r="E7" s="3"/>
    </row>
    <row r="8" spans="1:5">
      <c r="A8" s="2" t="s">
        <v>18</v>
      </c>
      <c r="B8" s="3" t="s">
        <v>70</v>
      </c>
      <c r="C8" s="3" t="s">
        <v>71</v>
      </c>
      <c r="D8" s="3" t="s">
        <v>64</v>
      </c>
      <c r="E8" s="3"/>
    </row>
    <row r="9" spans="1:5">
      <c r="A9" s="2"/>
      <c r="B9" s="3" t="s">
        <v>72</v>
      </c>
      <c r="C9" s="3" t="s">
        <v>73</v>
      </c>
      <c r="D9" s="3" t="s">
        <v>64</v>
      </c>
      <c r="E9" s="3"/>
    </row>
    <row r="10" spans="1:5">
      <c r="A10" s="2" t="s">
        <v>19</v>
      </c>
      <c r="B10" s="3" t="s">
        <v>74</v>
      </c>
      <c r="C10" s="3"/>
      <c r="D10" s="3" t="s">
        <v>64</v>
      </c>
      <c r="E10" s="3"/>
    </row>
    <row r="11" spans="1:5">
      <c r="A11" s="2"/>
      <c r="B11" s="3" t="s">
        <v>75</v>
      </c>
      <c r="C11" s="3"/>
      <c r="D11" s="3" t="s">
        <v>64</v>
      </c>
      <c r="E11" s="3"/>
    </row>
    <row r="12" spans="1:5">
      <c r="A12" s="2"/>
      <c r="B12" s="3" t="s">
        <v>76</v>
      </c>
      <c r="C12" s="3"/>
      <c r="D12" s="3" t="s">
        <v>64</v>
      </c>
      <c r="E12" s="3"/>
    </row>
    <row r="13" spans="1:5">
      <c r="A13" s="2"/>
      <c r="B13" s="3" t="s">
        <v>77</v>
      </c>
      <c r="C13" s="3"/>
      <c r="D13" s="3" t="s">
        <v>64</v>
      </c>
      <c r="E13" s="3"/>
    </row>
    <row r="14" spans="1:5">
      <c r="A14" s="2"/>
      <c r="B14" s="3" t="s">
        <v>78</v>
      </c>
      <c r="C14" s="3"/>
      <c r="D14" s="3" t="s">
        <v>64</v>
      </c>
      <c r="E14" s="3" t="s">
        <v>79</v>
      </c>
    </row>
    <row r="15" spans="1:5">
      <c r="A15" s="2"/>
      <c r="B15" s="3" t="s">
        <v>80</v>
      </c>
      <c r="C15" s="3"/>
      <c r="D15" s="3" t="s">
        <v>64</v>
      </c>
      <c r="E15" s="3" t="s">
        <v>81</v>
      </c>
    </row>
    <row r="16" spans="1:5">
      <c r="A16" s="2"/>
      <c r="B16" s="3" t="s">
        <v>82</v>
      </c>
      <c r="C16" s="3">
        <v>13862779836</v>
      </c>
      <c r="D16" s="3" t="s">
        <v>64</v>
      </c>
      <c r="E16" s="3" t="s">
        <v>83</v>
      </c>
    </row>
    <row r="17" spans="1:5">
      <c r="A17" s="2"/>
      <c r="B17" s="3" t="s">
        <v>84</v>
      </c>
      <c r="C17" s="3">
        <v>13862478888</v>
      </c>
      <c r="D17" s="3" t="s">
        <v>64</v>
      </c>
      <c r="E17" s="3" t="s">
        <v>85</v>
      </c>
    </row>
    <row r="18" spans="1:5">
      <c r="A18" s="2" t="s">
        <v>20</v>
      </c>
      <c r="B18" s="3" t="s">
        <v>86</v>
      </c>
      <c r="C18" s="3"/>
      <c r="D18" s="3" t="s">
        <v>87</v>
      </c>
      <c r="E18" s="3"/>
    </row>
    <row r="19" spans="1:5">
      <c r="A19" s="2"/>
      <c r="B19" s="3" t="s">
        <v>88</v>
      </c>
      <c r="C19" s="3"/>
      <c r="D19" s="3"/>
      <c r="E19" s="3"/>
    </row>
    <row r="20" spans="1:5">
      <c r="A20" s="2"/>
      <c r="B20" s="3" t="s">
        <v>89</v>
      </c>
      <c r="C20" s="3"/>
      <c r="D20" s="3"/>
      <c r="E20" s="3"/>
    </row>
    <row r="21" spans="1:5">
      <c r="A21" s="2"/>
      <c r="B21" s="3" t="s">
        <v>90</v>
      </c>
      <c r="C21" s="3" t="s">
        <v>91</v>
      </c>
      <c r="D21" s="3" t="s">
        <v>92</v>
      </c>
      <c r="E21" s="3" t="s">
        <v>93</v>
      </c>
    </row>
    <row r="22" spans="1:5">
      <c r="A22" s="2" t="s">
        <v>21</v>
      </c>
      <c r="B22" s="3" t="s">
        <v>94</v>
      </c>
      <c r="C22" s="3" t="s">
        <v>95</v>
      </c>
      <c r="D22" s="3" t="s">
        <v>87</v>
      </c>
      <c r="E22" s="3"/>
    </row>
    <row r="23" spans="1:5">
      <c r="A23" s="2" t="s">
        <v>22</v>
      </c>
      <c r="B23" s="3" t="s">
        <v>96</v>
      </c>
      <c r="C23" s="3"/>
      <c r="D23" s="3" t="s">
        <v>64</v>
      </c>
      <c r="E23" s="3"/>
    </row>
    <row r="24" spans="1:5">
      <c r="A24" s="2"/>
      <c r="B24" s="3" t="s">
        <v>97</v>
      </c>
      <c r="C24" s="3"/>
      <c r="D24" s="3" t="s">
        <v>64</v>
      </c>
      <c r="E24" s="3"/>
    </row>
    <row r="25" spans="1:5">
      <c r="A25" s="2"/>
      <c r="B25" s="9" t="s">
        <v>98</v>
      </c>
      <c r="C25" s="3"/>
      <c r="D25" s="3" t="s">
        <v>87</v>
      </c>
      <c r="E25" s="3"/>
    </row>
    <row r="26" spans="1:5" ht="27">
      <c r="A26" s="2"/>
      <c r="B26" s="9" t="s">
        <v>99</v>
      </c>
      <c r="C26" s="3"/>
      <c r="D26" s="3" t="s">
        <v>64</v>
      </c>
      <c r="E26" s="12" t="s">
        <v>100</v>
      </c>
    </row>
    <row r="27" spans="1:5">
      <c r="A27" s="2"/>
      <c r="B27" s="9" t="s">
        <v>101</v>
      </c>
      <c r="C27" s="3" t="s">
        <v>102</v>
      </c>
      <c r="D27" s="3"/>
      <c r="E27" s="12" t="s">
        <v>103</v>
      </c>
    </row>
    <row r="28" spans="1:5">
      <c r="A28" s="2"/>
      <c r="B28" s="9" t="s">
        <v>104</v>
      </c>
      <c r="C28" s="3" t="s">
        <v>105</v>
      </c>
      <c r="D28" s="3"/>
      <c r="E28" s="12" t="s">
        <v>106</v>
      </c>
    </row>
    <row r="29" spans="1:5">
      <c r="A29" s="2"/>
      <c r="B29" s="9" t="s">
        <v>107</v>
      </c>
      <c r="C29" s="3" t="s">
        <v>108</v>
      </c>
      <c r="D29" s="3"/>
      <c r="E29" s="12" t="s">
        <v>109</v>
      </c>
    </row>
    <row r="30" spans="1:5">
      <c r="A30" s="2" t="s">
        <v>23</v>
      </c>
      <c r="B30" s="3" t="s">
        <v>110</v>
      </c>
      <c r="C30" s="3" t="s">
        <v>111</v>
      </c>
      <c r="D30" s="3" t="s">
        <v>87</v>
      </c>
      <c r="E30" s="3"/>
    </row>
    <row r="31" spans="1:5">
      <c r="A31" s="2"/>
      <c r="B31" s="3" t="s">
        <v>112</v>
      </c>
      <c r="C31" s="3" t="s">
        <v>113</v>
      </c>
      <c r="D31" s="3" t="s">
        <v>87</v>
      </c>
      <c r="E31" s="3"/>
    </row>
    <row r="32" spans="1:5">
      <c r="A32" s="2"/>
      <c r="B32" s="3" t="s">
        <v>114</v>
      </c>
      <c r="C32" s="3" t="s">
        <v>115</v>
      </c>
      <c r="D32" s="3" t="s">
        <v>87</v>
      </c>
      <c r="E32" s="3"/>
    </row>
    <row r="33" spans="1:5">
      <c r="A33" s="2" t="s">
        <v>24</v>
      </c>
      <c r="B33" s="3" t="s">
        <v>116</v>
      </c>
      <c r="C33" s="3" t="s">
        <v>117</v>
      </c>
      <c r="D33" s="3" t="s">
        <v>87</v>
      </c>
      <c r="E33" s="3"/>
    </row>
    <row r="34" spans="1:5">
      <c r="A34" s="2"/>
      <c r="B34" s="3" t="s">
        <v>118</v>
      </c>
      <c r="C34" s="3"/>
      <c r="D34" s="3"/>
      <c r="E34" s="3"/>
    </row>
    <row r="35" spans="1:5">
      <c r="A35" s="2"/>
      <c r="B35" s="3" t="s">
        <v>119</v>
      </c>
      <c r="C35" s="3"/>
      <c r="D35" s="3"/>
      <c r="E35" s="3"/>
    </row>
    <row r="36" spans="1:5">
      <c r="A36" s="2" t="s">
        <v>25</v>
      </c>
      <c r="B36" s="3" t="s">
        <v>120</v>
      </c>
      <c r="C36" s="3" t="s">
        <v>121</v>
      </c>
      <c r="D36" s="3" t="s">
        <v>87</v>
      </c>
      <c r="E36" s="3"/>
    </row>
    <row r="37" spans="1:5">
      <c r="A37" s="2"/>
      <c r="B37" s="3" t="s">
        <v>122</v>
      </c>
      <c r="C37" s="3" t="s">
        <v>123</v>
      </c>
      <c r="D37" s="3" t="s">
        <v>64</v>
      </c>
      <c r="E37" s="3"/>
    </row>
    <row r="38" spans="1:5">
      <c r="A38" s="2" t="s">
        <v>26</v>
      </c>
      <c r="B38" s="3" t="s">
        <v>124</v>
      </c>
      <c r="C38" s="3" t="s">
        <v>125</v>
      </c>
      <c r="D38" s="3" t="s">
        <v>87</v>
      </c>
      <c r="E38" s="3" t="s">
        <v>126</v>
      </c>
    </row>
    <row r="39" spans="1:5">
      <c r="A39" s="2" t="s">
        <v>27</v>
      </c>
      <c r="B39" s="3" t="s">
        <v>127</v>
      </c>
      <c r="C39" s="3"/>
      <c r="D39" s="3" t="s">
        <v>87</v>
      </c>
      <c r="E39" s="3"/>
    </row>
    <row r="40" spans="1:5">
      <c r="A40" s="2"/>
      <c r="B40" s="3" t="s">
        <v>128</v>
      </c>
      <c r="C40" s="3" t="s">
        <v>129</v>
      </c>
      <c r="D40" s="3"/>
      <c r="E40" s="3" t="s">
        <v>130</v>
      </c>
    </row>
    <row r="41" spans="1:5">
      <c r="A41" s="2" t="s">
        <v>28</v>
      </c>
      <c r="B41" s="9" t="s">
        <v>131</v>
      </c>
      <c r="C41" s="3"/>
      <c r="D41" s="3" t="s">
        <v>64</v>
      </c>
      <c r="E41" s="3"/>
    </row>
    <row r="42" spans="1:5">
      <c r="A42" s="2"/>
      <c r="B42" s="3" t="s">
        <v>132</v>
      </c>
      <c r="C42" s="3" t="s">
        <v>133</v>
      </c>
      <c r="D42" s="3" t="s">
        <v>64</v>
      </c>
      <c r="E42" s="3" t="s">
        <v>134</v>
      </c>
    </row>
    <row r="43" spans="1:5">
      <c r="A43" s="2"/>
      <c r="B43" s="3" t="s">
        <v>135</v>
      </c>
      <c r="C43" s="3"/>
      <c r="D43" s="3" t="s">
        <v>64</v>
      </c>
      <c r="E43" s="3"/>
    </row>
    <row r="44" spans="1:5">
      <c r="A44" s="2"/>
      <c r="B44" s="9" t="s">
        <v>136</v>
      </c>
      <c r="C44" s="3"/>
      <c r="D44" s="3" t="s">
        <v>64</v>
      </c>
      <c r="E44" s="3"/>
    </row>
    <row r="45" spans="1:5">
      <c r="A45" s="2"/>
      <c r="B45" s="3" t="s">
        <v>137</v>
      </c>
      <c r="C45" s="3" t="s">
        <v>138</v>
      </c>
      <c r="D45" s="3" t="s">
        <v>64</v>
      </c>
      <c r="E45" s="3" t="s">
        <v>139</v>
      </c>
    </row>
    <row r="46" spans="1:5">
      <c r="A46" s="2"/>
      <c r="B46" s="3" t="s">
        <v>140</v>
      </c>
      <c r="C46" s="3" t="s">
        <v>141</v>
      </c>
      <c r="D46" s="3" t="s">
        <v>87</v>
      </c>
      <c r="E46" s="3" t="s">
        <v>142</v>
      </c>
    </row>
    <row r="47" spans="1:5">
      <c r="A47" s="2" t="s">
        <v>29</v>
      </c>
      <c r="B47" s="3" t="s">
        <v>143</v>
      </c>
      <c r="C47" s="3" t="s">
        <v>144</v>
      </c>
      <c r="D47" s="3" t="s">
        <v>87</v>
      </c>
      <c r="E47" s="3"/>
    </row>
    <row r="48" spans="1:5">
      <c r="A48" s="2"/>
      <c r="B48" s="3" t="s">
        <v>145</v>
      </c>
      <c r="C48" s="3" t="s">
        <v>146</v>
      </c>
      <c r="D48" s="3" t="s">
        <v>147</v>
      </c>
      <c r="E48" s="3"/>
    </row>
    <row r="49" spans="1:5">
      <c r="A49" s="2"/>
      <c r="B49" s="3" t="s">
        <v>148</v>
      </c>
      <c r="C49" s="3" t="s">
        <v>149</v>
      </c>
      <c r="D49" s="3" t="s">
        <v>64</v>
      </c>
      <c r="E49" s="3" t="s">
        <v>150</v>
      </c>
    </row>
    <row r="50" spans="1:5">
      <c r="A50" s="2"/>
      <c r="B50" s="3" t="s">
        <v>151</v>
      </c>
      <c r="C50" s="3" t="s">
        <v>152</v>
      </c>
      <c r="D50" s="3" t="s">
        <v>87</v>
      </c>
      <c r="E50" s="3"/>
    </row>
    <row r="51" spans="1:5" hidden="1">
      <c r="A51" s="2"/>
      <c r="B51" s="3" t="s">
        <v>153</v>
      </c>
      <c r="C51" s="3" t="s">
        <v>154</v>
      </c>
      <c r="D51" s="3" t="s">
        <v>87</v>
      </c>
      <c r="E51" s="3"/>
    </row>
    <row r="52" spans="1:5" hidden="1">
      <c r="A52" s="2"/>
      <c r="B52" s="3" t="s">
        <v>155</v>
      </c>
      <c r="C52" s="3" t="s">
        <v>156</v>
      </c>
      <c r="D52" s="3" t="s">
        <v>87</v>
      </c>
      <c r="E52" s="3"/>
    </row>
    <row r="53" spans="1:5">
      <c r="A53" s="2"/>
      <c r="B53" s="3" t="s">
        <v>157</v>
      </c>
      <c r="C53" s="3"/>
      <c r="D53" s="3" t="s">
        <v>87</v>
      </c>
      <c r="E53" s="3" t="s">
        <v>158</v>
      </c>
    </row>
    <row r="54" spans="1:5">
      <c r="A54" s="2" t="s">
        <v>30</v>
      </c>
      <c r="B54" s="3" t="s">
        <v>159</v>
      </c>
      <c r="C54" s="3">
        <v>18651369616</v>
      </c>
      <c r="D54" s="3" t="s">
        <v>87</v>
      </c>
    </row>
    <row r="55" spans="1:5">
      <c r="A55" s="2"/>
      <c r="B55" s="3" t="s">
        <v>160</v>
      </c>
      <c r="C55" s="3"/>
      <c r="D55" s="3" t="s">
        <v>87</v>
      </c>
      <c r="E55" s="3" t="s">
        <v>161</v>
      </c>
    </row>
    <row r="56" spans="1:5">
      <c r="A56" s="2" t="s">
        <v>31</v>
      </c>
      <c r="B56" s="3" t="s">
        <v>162</v>
      </c>
      <c r="C56" s="3"/>
      <c r="D56" s="3" t="s">
        <v>64</v>
      </c>
      <c r="E56" s="3"/>
    </row>
    <row r="57" spans="1:5">
      <c r="A57" s="2"/>
      <c r="B57" s="3" t="s">
        <v>163</v>
      </c>
      <c r="C57" s="3" t="s">
        <v>164</v>
      </c>
      <c r="D57" s="3" t="s">
        <v>87</v>
      </c>
      <c r="E57" s="3"/>
    </row>
    <row r="58" spans="1:5">
      <c r="A58" s="2" t="s">
        <v>32</v>
      </c>
      <c r="B58" s="3" t="s">
        <v>165</v>
      </c>
      <c r="C58" s="3" t="s">
        <v>166</v>
      </c>
      <c r="D58" s="3" t="s">
        <v>87</v>
      </c>
      <c r="E58" s="3"/>
    </row>
    <row r="59" spans="1:5">
      <c r="A59" s="2"/>
      <c r="B59" s="3" t="s">
        <v>167</v>
      </c>
      <c r="C59" s="3" t="s">
        <v>168</v>
      </c>
      <c r="D59" s="3" t="s">
        <v>87</v>
      </c>
      <c r="E59" s="3"/>
    </row>
    <row r="60" spans="1:5">
      <c r="A60" s="2" t="s">
        <v>33</v>
      </c>
      <c r="B60" s="3" t="s">
        <v>169</v>
      </c>
      <c r="C60" s="3" t="s">
        <v>170</v>
      </c>
      <c r="D60" s="3" t="s">
        <v>147</v>
      </c>
      <c r="E60" s="3"/>
    </row>
    <row r="61" spans="1:5">
      <c r="A61" s="2"/>
      <c r="B61" s="3" t="s">
        <v>171</v>
      </c>
      <c r="C61" s="3" t="s">
        <v>172</v>
      </c>
      <c r="D61" s="3" t="s">
        <v>64</v>
      </c>
      <c r="E61" s="3"/>
    </row>
    <row r="62" spans="1:5">
      <c r="A62" s="3"/>
      <c r="B62" s="9" t="s">
        <v>173</v>
      </c>
      <c r="C62" s="9" t="s">
        <v>149</v>
      </c>
      <c r="D62" s="3"/>
      <c r="E62" s="9" t="s">
        <v>174</v>
      </c>
    </row>
    <row r="63" spans="1:5">
      <c r="A63" s="3"/>
      <c r="B63" s="9" t="s">
        <v>175</v>
      </c>
      <c r="C63" s="9" t="s">
        <v>176</v>
      </c>
      <c r="D63" s="3"/>
      <c r="E63" s="9" t="s">
        <v>177</v>
      </c>
    </row>
  </sheetData>
  <phoneticPr fontId="9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I35" sqref="I35"/>
    </sheetView>
  </sheetViews>
  <sheetFormatPr defaultColWidth="9" defaultRowHeight="13.5"/>
  <cols>
    <col min="2" max="3" width="11" bestFit="1" customWidth="1"/>
  </cols>
  <sheetData>
    <row r="1" spans="1:4">
      <c r="A1" s="71" t="s">
        <v>178</v>
      </c>
      <c r="B1" s="78"/>
      <c r="C1" s="78"/>
      <c r="D1" s="78"/>
    </row>
    <row r="2" spans="1:4">
      <c r="A2" s="3" t="s">
        <v>0</v>
      </c>
      <c r="B2" s="3" t="s">
        <v>56</v>
      </c>
      <c r="C2" s="3" t="s">
        <v>57</v>
      </c>
      <c r="D2" s="10" t="s">
        <v>58</v>
      </c>
    </row>
    <row r="3" spans="1:4">
      <c r="A3" s="2" t="s">
        <v>16</v>
      </c>
      <c r="B3" s="3">
        <v>4</v>
      </c>
      <c r="C3" s="3">
        <v>4</v>
      </c>
      <c r="D3" s="11">
        <f>B3/C3*10</f>
        <v>10</v>
      </c>
    </row>
    <row r="4" spans="1:4">
      <c r="A4" s="2" t="s">
        <v>17</v>
      </c>
      <c r="B4" s="3">
        <v>4</v>
      </c>
      <c r="C4" s="3">
        <v>4</v>
      </c>
      <c r="D4" s="11">
        <f t="shared" ref="D4:D20" si="0">B4/C4*10</f>
        <v>10</v>
      </c>
    </row>
    <row r="5" spans="1:4">
      <c r="A5" s="2" t="s">
        <v>18</v>
      </c>
      <c r="B5" s="3">
        <v>6</v>
      </c>
      <c r="C5" s="3">
        <v>4</v>
      </c>
      <c r="D5" s="11">
        <f t="shared" si="0"/>
        <v>15</v>
      </c>
    </row>
    <row r="6" spans="1:4">
      <c r="A6" s="2" t="s">
        <v>19</v>
      </c>
      <c r="B6" s="3">
        <v>10</v>
      </c>
      <c r="C6" s="3">
        <v>4</v>
      </c>
      <c r="D6" s="11">
        <f t="shared" si="0"/>
        <v>25</v>
      </c>
    </row>
    <row r="7" spans="1:4">
      <c r="A7" s="2" t="s">
        <v>20</v>
      </c>
      <c r="B7" s="3">
        <v>8</v>
      </c>
      <c r="C7" s="3">
        <v>4</v>
      </c>
      <c r="D7" s="11">
        <v>13</v>
      </c>
    </row>
    <row r="8" spans="1:4">
      <c r="A8" s="2" t="s">
        <v>21</v>
      </c>
      <c r="B8" s="3">
        <v>1</v>
      </c>
      <c r="C8" s="3">
        <v>4</v>
      </c>
      <c r="D8" s="11">
        <f t="shared" si="0"/>
        <v>2.5</v>
      </c>
    </row>
    <row r="9" spans="1:4">
      <c r="A9" s="2" t="s">
        <v>22</v>
      </c>
      <c r="B9" s="3">
        <v>10</v>
      </c>
      <c r="C9" s="3">
        <v>4</v>
      </c>
      <c r="D9" s="11">
        <v>13</v>
      </c>
    </row>
    <row r="10" spans="1:4">
      <c r="A10" s="2" t="s">
        <v>23</v>
      </c>
      <c r="B10" s="3">
        <v>6</v>
      </c>
      <c r="C10" s="3">
        <v>4</v>
      </c>
      <c r="D10" s="11">
        <v>13</v>
      </c>
    </row>
    <row r="11" spans="1:4">
      <c r="A11" s="2" t="s">
        <v>24</v>
      </c>
      <c r="B11" s="3">
        <v>5</v>
      </c>
      <c r="C11" s="3">
        <v>4</v>
      </c>
      <c r="D11" s="11">
        <f t="shared" si="0"/>
        <v>12.5</v>
      </c>
    </row>
    <row r="12" spans="1:4">
      <c r="A12" s="2" t="s">
        <v>25</v>
      </c>
      <c r="B12" s="3">
        <v>3</v>
      </c>
      <c r="C12" s="3">
        <v>4</v>
      </c>
      <c r="D12" s="11">
        <f t="shared" si="0"/>
        <v>7.5</v>
      </c>
    </row>
    <row r="13" spans="1:4">
      <c r="A13" s="2" t="s">
        <v>26</v>
      </c>
      <c r="B13" s="3">
        <v>1</v>
      </c>
      <c r="C13" s="3">
        <v>4</v>
      </c>
      <c r="D13" s="11">
        <f t="shared" si="0"/>
        <v>2.5</v>
      </c>
    </row>
    <row r="14" spans="1:4">
      <c r="A14" s="2" t="s">
        <v>27</v>
      </c>
      <c r="B14" s="3">
        <v>2</v>
      </c>
      <c r="C14" s="3">
        <v>4</v>
      </c>
      <c r="D14" s="11">
        <f t="shared" si="0"/>
        <v>5</v>
      </c>
    </row>
    <row r="15" spans="1:4">
      <c r="A15" s="2" t="s">
        <v>28</v>
      </c>
      <c r="B15" s="3">
        <v>6</v>
      </c>
      <c r="C15" s="3">
        <v>4</v>
      </c>
      <c r="D15" s="11">
        <v>13</v>
      </c>
    </row>
    <row r="16" spans="1:4">
      <c r="A16" s="2" t="s">
        <v>29</v>
      </c>
      <c r="B16" s="3">
        <v>9</v>
      </c>
      <c r="C16" s="3">
        <v>4</v>
      </c>
      <c r="D16" s="11">
        <f t="shared" si="0"/>
        <v>22.5</v>
      </c>
    </row>
    <row r="17" spans="1:4">
      <c r="A17" s="2" t="s">
        <v>30</v>
      </c>
      <c r="B17" s="3">
        <v>4</v>
      </c>
      <c r="C17" s="3">
        <v>4</v>
      </c>
      <c r="D17" s="11">
        <f t="shared" si="0"/>
        <v>10</v>
      </c>
    </row>
    <row r="18" spans="1:4">
      <c r="A18" s="2" t="s">
        <v>31</v>
      </c>
      <c r="B18" s="3">
        <v>7</v>
      </c>
      <c r="C18" s="3">
        <v>4</v>
      </c>
      <c r="D18" s="11">
        <f t="shared" si="0"/>
        <v>17.5</v>
      </c>
    </row>
    <row r="19" spans="1:4">
      <c r="A19" s="2" t="s">
        <v>32</v>
      </c>
      <c r="B19" s="3">
        <v>3</v>
      </c>
      <c r="C19" s="3">
        <v>4</v>
      </c>
      <c r="D19" s="11">
        <f t="shared" si="0"/>
        <v>7.5</v>
      </c>
    </row>
    <row r="20" spans="1:4">
      <c r="A20" s="2" t="s">
        <v>33</v>
      </c>
      <c r="B20" s="3">
        <v>4</v>
      </c>
      <c r="C20" s="3">
        <v>4</v>
      </c>
      <c r="D20" s="11">
        <f t="shared" si="0"/>
        <v>10</v>
      </c>
    </row>
  </sheetData>
  <mergeCells count="1">
    <mergeCell ref="A1:D1"/>
  </mergeCells>
  <phoneticPr fontId="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B5" sqref="B5:B8"/>
    </sheetView>
  </sheetViews>
  <sheetFormatPr defaultRowHeight="13.5"/>
  <cols>
    <col min="1" max="1" width="9" style="8"/>
    <col min="2" max="2" width="33.125" style="8" customWidth="1"/>
    <col min="3" max="3" width="9.75" style="8" customWidth="1"/>
    <col min="4" max="4" width="33.125" style="8" customWidth="1"/>
    <col min="5" max="16384" width="9" style="8"/>
  </cols>
  <sheetData>
    <row r="1" spans="1:4">
      <c r="A1" s="3" t="s">
        <v>0</v>
      </c>
      <c r="B1" s="3" t="s">
        <v>179</v>
      </c>
      <c r="C1" s="3" t="s">
        <v>180</v>
      </c>
      <c r="D1" s="3" t="s">
        <v>60</v>
      </c>
    </row>
    <row r="2" spans="1:4">
      <c r="A2" s="2" t="s">
        <v>16</v>
      </c>
      <c r="B2" s="3" t="s">
        <v>181</v>
      </c>
      <c r="C2" s="3" t="s">
        <v>181</v>
      </c>
      <c r="D2" s="3"/>
    </row>
    <row r="3" spans="1:4">
      <c r="A3" s="2"/>
      <c r="B3" s="3" t="s">
        <v>182</v>
      </c>
      <c r="C3" s="3" t="s">
        <v>182</v>
      </c>
      <c r="D3" s="3"/>
    </row>
    <row r="4" spans="1:4">
      <c r="A4" s="2" t="s">
        <v>17</v>
      </c>
      <c r="B4" s="3"/>
      <c r="C4" s="3"/>
      <c r="D4" s="3"/>
    </row>
    <row r="5" spans="1:4">
      <c r="A5" s="2" t="s">
        <v>18</v>
      </c>
      <c r="B5" s="9" t="s">
        <v>183</v>
      </c>
      <c r="C5" s="3" t="s">
        <v>184</v>
      </c>
      <c r="D5" s="3">
        <v>18911161535</v>
      </c>
    </row>
    <row r="6" spans="1:4">
      <c r="A6" s="2"/>
      <c r="B6" s="3" t="s">
        <v>185</v>
      </c>
      <c r="C6" s="3"/>
      <c r="D6" s="3">
        <v>13306271012</v>
      </c>
    </row>
    <row r="7" spans="1:4">
      <c r="A7" s="2"/>
      <c r="B7" s="3" t="s">
        <v>186</v>
      </c>
      <c r="C7" s="3" t="s">
        <v>186</v>
      </c>
      <c r="D7" s="3">
        <v>13921477824</v>
      </c>
    </row>
    <row r="8" spans="1:4">
      <c r="A8" s="2"/>
      <c r="B8" s="3" t="s">
        <v>187</v>
      </c>
      <c r="C8" s="3"/>
      <c r="D8" s="3"/>
    </row>
    <row r="9" spans="1:4">
      <c r="A9" s="2" t="s">
        <v>19</v>
      </c>
      <c r="B9" s="9" t="s">
        <v>188</v>
      </c>
      <c r="C9" s="9" t="s">
        <v>189</v>
      </c>
      <c r="D9" s="3"/>
    </row>
    <row r="10" spans="1:4">
      <c r="A10" s="2"/>
      <c r="B10" s="3" t="s">
        <v>75</v>
      </c>
      <c r="C10" s="3" t="s">
        <v>190</v>
      </c>
      <c r="D10" s="3"/>
    </row>
    <row r="11" spans="1:4">
      <c r="A11" s="2" t="s">
        <v>20</v>
      </c>
      <c r="B11" s="3" t="s">
        <v>191</v>
      </c>
      <c r="C11" s="3" t="s">
        <v>191</v>
      </c>
      <c r="D11" s="3">
        <v>13962051111</v>
      </c>
    </row>
    <row r="12" spans="1:4">
      <c r="A12" s="2"/>
      <c r="B12" s="3" t="s">
        <v>192</v>
      </c>
      <c r="C12" s="3" t="s">
        <v>192</v>
      </c>
      <c r="D12" s="3">
        <v>13921699160</v>
      </c>
    </row>
    <row r="13" spans="1:4">
      <c r="A13" s="2"/>
      <c r="B13" s="3" t="s">
        <v>193</v>
      </c>
      <c r="C13" s="3" t="s">
        <v>193</v>
      </c>
      <c r="D13" s="3">
        <v>13706270214</v>
      </c>
    </row>
    <row r="14" spans="1:4">
      <c r="A14" s="2"/>
      <c r="B14" s="3" t="s">
        <v>194</v>
      </c>
      <c r="C14" s="3" t="s">
        <v>195</v>
      </c>
      <c r="D14" s="3">
        <v>18306291162</v>
      </c>
    </row>
    <row r="15" spans="1:4">
      <c r="A15" s="2" t="s">
        <v>21</v>
      </c>
      <c r="B15" s="3"/>
      <c r="C15" s="3"/>
      <c r="D15" s="3"/>
    </row>
    <row r="16" spans="1:4">
      <c r="A16" s="2" t="s">
        <v>22</v>
      </c>
      <c r="B16" s="9" t="s">
        <v>196</v>
      </c>
      <c r="C16" s="3"/>
      <c r="D16" s="3"/>
    </row>
    <row r="17" spans="1:4">
      <c r="A17" s="2"/>
      <c r="B17" s="9" t="s">
        <v>197</v>
      </c>
      <c r="C17" s="3"/>
      <c r="D17" s="3"/>
    </row>
    <row r="18" spans="1:4">
      <c r="A18" s="2"/>
      <c r="B18" s="9" t="s">
        <v>198</v>
      </c>
      <c r="C18" s="9"/>
      <c r="D18" s="3"/>
    </row>
    <row r="19" spans="1:4">
      <c r="A19" s="2" t="s">
        <v>23</v>
      </c>
      <c r="B19" s="3" t="s">
        <v>199</v>
      </c>
      <c r="C19" s="3" t="s">
        <v>200</v>
      </c>
      <c r="D19" s="3">
        <v>13813629709</v>
      </c>
    </row>
    <row r="20" spans="1:4">
      <c r="A20" s="2"/>
      <c r="B20" s="3" t="s">
        <v>201</v>
      </c>
      <c r="C20" s="3" t="s">
        <v>202</v>
      </c>
      <c r="D20" s="3">
        <v>13962801296</v>
      </c>
    </row>
    <row r="21" spans="1:4">
      <c r="A21" s="2"/>
      <c r="B21" s="3" t="s">
        <v>203</v>
      </c>
      <c r="C21" s="3" t="s">
        <v>203</v>
      </c>
      <c r="D21" s="3">
        <v>13773799416</v>
      </c>
    </row>
    <row r="22" spans="1:4">
      <c r="A22" s="2" t="s">
        <v>24</v>
      </c>
      <c r="B22" s="3" t="s">
        <v>204</v>
      </c>
      <c r="C22" s="3" t="s">
        <v>204</v>
      </c>
      <c r="D22" s="3"/>
    </row>
    <row r="23" spans="1:4">
      <c r="A23" s="2"/>
      <c r="B23" s="3" t="s">
        <v>205</v>
      </c>
      <c r="C23" s="3" t="s">
        <v>206</v>
      </c>
      <c r="D23" s="3"/>
    </row>
    <row r="24" spans="1:4">
      <c r="A24" s="2" t="s">
        <v>25</v>
      </c>
      <c r="B24" s="3" t="s">
        <v>207</v>
      </c>
      <c r="C24" s="3" t="s">
        <v>207</v>
      </c>
      <c r="D24" s="3">
        <v>13328085060</v>
      </c>
    </row>
    <row r="25" spans="1:4">
      <c r="A25" s="2" t="s">
        <v>26</v>
      </c>
      <c r="B25" s="3"/>
      <c r="C25" s="3"/>
      <c r="D25" s="3"/>
    </row>
    <row r="26" spans="1:4">
      <c r="A26" s="2" t="s">
        <v>27</v>
      </c>
      <c r="B26" s="3"/>
      <c r="C26" s="3"/>
      <c r="D26" s="3"/>
    </row>
    <row r="27" spans="1:4">
      <c r="A27" s="2" t="s">
        <v>28</v>
      </c>
      <c r="B27" s="9"/>
      <c r="C27" s="9"/>
      <c r="D27" s="3"/>
    </row>
    <row r="28" spans="1:4">
      <c r="A28" s="2" t="s">
        <v>29</v>
      </c>
      <c r="B28" s="3" t="s">
        <v>208</v>
      </c>
      <c r="C28" s="3"/>
      <c r="D28" s="3"/>
    </row>
    <row r="29" spans="1:4">
      <c r="A29" s="2"/>
      <c r="B29" s="3" t="s">
        <v>209</v>
      </c>
      <c r="C29" s="3" t="s">
        <v>210</v>
      </c>
      <c r="D29" s="3">
        <v>13806272735</v>
      </c>
    </row>
    <row r="30" spans="1:4" ht="14.25" customHeight="1">
      <c r="A30" s="2" t="s">
        <v>30</v>
      </c>
      <c r="B30" s="3" t="s">
        <v>211</v>
      </c>
      <c r="C30" s="3"/>
      <c r="D30" s="3"/>
    </row>
    <row r="31" spans="1:4" ht="14.25" customHeight="1">
      <c r="A31" s="2"/>
      <c r="B31" s="3" t="s">
        <v>212</v>
      </c>
      <c r="C31" s="3"/>
      <c r="D31" s="3">
        <v>13862779998</v>
      </c>
    </row>
    <row r="32" spans="1:4">
      <c r="A32" s="2" t="s">
        <v>31</v>
      </c>
      <c r="B32" s="3" t="s">
        <v>213</v>
      </c>
      <c r="C32" s="3" t="s">
        <v>213</v>
      </c>
      <c r="D32" s="3">
        <v>13951300550</v>
      </c>
    </row>
    <row r="33" spans="1:4">
      <c r="A33" s="2"/>
      <c r="B33" s="3" t="s">
        <v>214</v>
      </c>
      <c r="C33" s="3" t="s">
        <v>214</v>
      </c>
      <c r="D33" s="3">
        <v>13861935600</v>
      </c>
    </row>
    <row r="34" spans="1:4">
      <c r="A34" s="2"/>
      <c r="B34" s="3" t="s">
        <v>215</v>
      </c>
      <c r="C34" s="3" t="s">
        <v>216</v>
      </c>
      <c r="D34" s="3">
        <v>13810212913</v>
      </c>
    </row>
    <row r="35" spans="1:4">
      <c r="A35" s="2"/>
      <c r="B35" s="3" t="s">
        <v>217</v>
      </c>
      <c r="C35" s="3" t="s">
        <v>218</v>
      </c>
      <c r="D35" s="3">
        <v>13382346235</v>
      </c>
    </row>
    <row r="36" spans="1:4">
      <c r="A36" s="2"/>
      <c r="B36" s="3" t="s">
        <v>219</v>
      </c>
      <c r="C36" s="3" t="s">
        <v>220</v>
      </c>
      <c r="D36" s="3">
        <v>13770729890</v>
      </c>
    </row>
    <row r="37" spans="1:4">
      <c r="A37" s="2" t="s">
        <v>32</v>
      </c>
      <c r="B37" s="3" t="s">
        <v>221</v>
      </c>
      <c r="C37" s="3" t="s">
        <v>221</v>
      </c>
      <c r="D37" s="3"/>
    </row>
    <row r="38" spans="1:4">
      <c r="A38" s="2" t="s">
        <v>33</v>
      </c>
      <c r="B38" s="3"/>
      <c r="C38" s="3"/>
      <c r="D38" s="3"/>
    </row>
  </sheetData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F11" sqref="F11"/>
    </sheetView>
  </sheetViews>
  <sheetFormatPr defaultColWidth="9" defaultRowHeight="13.5"/>
  <cols>
    <col min="5" max="5" width="18.625" bestFit="1" customWidth="1"/>
    <col min="6" max="6" width="27.625" bestFit="1" customWidth="1"/>
    <col min="7" max="7" width="12.25" customWidth="1"/>
  </cols>
  <sheetData>
    <row r="1" spans="1:10">
      <c r="A1" s="47" t="s">
        <v>0</v>
      </c>
      <c r="B1" s="50" t="s">
        <v>34</v>
      </c>
      <c r="C1" s="50"/>
      <c r="D1" s="50"/>
      <c r="E1" s="50"/>
      <c r="F1" s="50"/>
      <c r="G1" s="50"/>
      <c r="H1" s="50"/>
      <c r="I1" s="50"/>
      <c r="J1" s="50"/>
    </row>
    <row r="2" spans="1:10" ht="13.5" customHeight="1">
      <c r="A2" s="48"/>
      <c r="B2" s="52" t="s">
        <v>35</v>
      </c>
      <c r="C2" s="53"/>
      <c r="D2" s="53"/>
      <c r="E2" s="59"/>
      <c r="F2" s="6"/>
      <c r="G2" s="6"/>
      <c r="H2" s="55" t="s">
        <v>6</v>
      </c>
      <c r="I2" s="56"/>
      <c r="J2" s="56"/>
    </row>
    <row r="3" spans="1:10">
      <c r="A3" s="49"/>
      <c r="B3" s="1" t="s">
        <v>38</v>
      </c>
      <c r="C3" s="1" t="s">
        <v>39</v>
      </c>
      <c r="D3" s="1" t="s">
        <v>40</v>
      </c>
      <c r="E3" s="1" t="s">
        <v>62</v>
      </c>
      <c r="F3" s="1"/>
      <c r="G3" s="1"/>
      <c r="H3" s="1" t="s">
        <v>38</v>
      </c>
      <c r="I3" s="1" t="s">
        <v>39</v>
      </c>
      <c r="J3" s="1" t="s">
        <v>40</v>
      </c>
    </row>
    <row r="4" spans="1:10">
      <c r="A4" s="2" t="s">
        <v>15</v>
      </c>
      <c r="B4" s="3">
        <f>SUM(B5:B22)</f>
        <v>10</v>
      </c>
      <c r="C4" s="3">
        <f>SUM(C5:C22)</f>
        <v>25</v>
      </c>
      <c r="D4" s="4">
        <f t="shared" ref="D4:D22" si="0">B4/C4</f>
        <v>0.4</v>
      </c>
      <c r="E4" s="4"/>
      <c r="F4" s="4"/>
      <c r="G4" s="4"/>
      <c r="H4" s="5">
        <f>SUM(H5:H22)</f>
        <v>9</v>
      </c>
      <c r="I4" s="5">
        <f>SUM(I5:I22)</f>
        <v>18</v>
      </c>
      <c r="J4" s="4">
        <f>H4/I4</f>
        <v>0.5</v>
      </c>
    </row>
    <row r="5" spans="1:10">
      <c r="A5" s="2" t="s">
        <v>16</v>
      </c>
      <c r="B5" s="3">
        <v>1</v>
      </c>
      <c r="C5" s="5">
        <v>2</v>
      </c>
      <c r="D5" s="4">
        <f t="shared" si="0"/>
        <v>0.5</v>
      </c>
      <c r="E5" s="4" t="s">
        <v>222</v>
      </c>
      <c r="F5" s="4"/>
      <c r="G5" s="4"/>
      <c r="H5" s="5">
        <v>1</v>
      </c>
      <c r="I5" s="5">
        <v>1</v>
      </c>
      <c r="J5" s="4">
        <f t="shared" ref="J5:J22" si="1">H5/I5</f>
        <v>1</v>
      </c>
    </row>
    <row r="6" spans="1:10" ht="42" customHeight="1">
      <c r="A6" s="2" t="s">
        <v>17</v>
      </c>
      <c r="B6" s="3"/>
      <c r="C6" s="5">
        <v>2</v>
      </c>
      <c r="D6" s="4">
        <f t="shared" si="0"/>
        <v>0</v>
      </c>
      <c r="E6" s="4"/>
      <c r="F6" s="7" t="s">
        <v>223</v>
      </c>
      <c r="G6" s="7" t="s">
        <v>224</v>
      </c>
      <c r="H6" s="5">
        <v>1</v>
      </c>
      <c r="I6" s="5">
        <v>1</v>
      </c>
      <c r="J6" s="4">
        <f t="shared" si="1"/>
        <v>1</v>
      </c>
    </row>
    <row r="7" spans="1:10">
      <c r="A7" s="2" t="s">
        <v>18</v>
      </c>
      <c r="B7" s="3"/>
      <c r="C7" s="5">
        <v>1</v>
      </c>
      <c r="D7" s="4">
        <f t="shared" si="0"/>
        <v>0</v>
      </c>
      <c r="E7" s="4" t="s">
        <v>225</v>
      </c>
      <c r="F7" s="4" t="s">
        <v>226</v>
      </c>
      <c r="G7" s="4" t="s">
        <v>227</v>
      </c>
      <c r="H7" s="5">
        <v>2</v>
      </c>
      <c r="I7" s="5">
        <v>1</v>
      </c>
      <c r="J7" s="4">
        <f t="shared" si="1"/>
        <v>2</v>
      </c>
    </row>
    <row r="8" spans="1:10">
      <c r="A8" s="2" t="s">
        <v>19</v>
      </c>
      <c r="B8" s="3">
        <v>3</v>
      </c>
      <c r="C8" s="5">
        <v>3</v>
      </c>
      <c r="D8" s="4">
        <f t="shared" si="0"/>
        <v>1</v>
      </c>
      <c r="E8" s="4"/>
      <c r="F8" s="4"/>
      <c r="G8" s="4"/>
      <c r="H8" s="5">
        <v>1</v>
      </c>
      <c r="I8" s="5">
        <v>1</v>
      </c>
      <c r="J8" s="4">
        <f t="shared" si="1"/>
        <v>1</v>
      </c>
    </row>
    <row r="9" spans="1:10">
      <c r="A9" s="2" t="s">
        <v>20</v>
      </c>
      <c r="B9" s="3">
        <v>1</v>
      </c>
      <c r="C9" s="5">
        <v>1</v>
      </c>
      <c r="D9" s="4">
        <f t="shared" si="0"/>
        <v>1</v>
      </c>
      <c r="E9" s="4"/>
      <c r="F9" s="4"/>
      <c r="G9" s="4"/>
      <c r="H9" s="5">
        <v>1</v>
      </c>
      <c r="I9" s="5">
        <v>1</v>
      </c>
      <c r="J9" s="4">
        <f t="shared" si="1"/>
        <v>1</v>
      </c>
    </row>
    <row r="10" spans="1:10">
      <c r="A10" s="2" t="s">
        <v>21</v>
      </c>
      <c r="B10" s="3"/>
      <c r="C10" s="5">
        <v>1</v>
      </c>
      <c r="D10" s="4">
        <f t="shared" si="0"/>
        <v>0</v>
      </c>
      <c r="E10" s="4"/>
      <c r="F10" s="4" t="s">
        <v>228</v>
      </c>
      <c r="G10" s="4" t="s">
        <v>227</v>
      </c>
      <c r="H10" s="5"/>
      <c r="I10" s="5">
        <v>1</v>
      </c>
      <c r="J10" s="4">
        <f t="shared" si="1"/>
        <v>0</v>
      </c>
    </row>
    <row r="11" spans="1:10">
      <c r="A11" s="2" t="s">
        <v>22</v>
      </c>
      <c r="B11" s="3">
        <v>2</v>
      </c>
      <c r="C11" s="5">
        <v>3</v>
      </c>
      <c r="D11" s="4">
        <f t="shared" si="0"/>
        <v>0.66666666666666663</v>
      </c>
      <c r="E11" s="4"/>
      <c r="F11" s="4" t="s">
        <v>229</v>
      </c>
      <c r="G11" s="4" t="s">
        <v>227</v>
      </c>
      <c r="H11" s="5"/>
      <c r="I11" s="5">
        <v>1</v>
      </c>
      <c r="J11" s="4">
        <f t="shared" si="1"/>
        <v>0</v>
      </c>
    </row>
    <row r="12" spans="1:10">
      <c r="A12" s="2" t="s">
        <v>23</v>
      </c>
      <c r="B12" s="3"/>
      <c r="C12" s="5">
        <v>1</v>
      </c>
      <c r="D12" s="4">
        <f t="shared" si="0"/>
        <v>0</v>
      </c>
      <c r="E12" s="4"/>
      <c r="F12" s="4" t="s">
        <v>230</v>
      </c>
      <c r="G12" s="4" t="s">
        <v>227</v>
      </c>
      <c r="H12" s="5">
        <v>1</v>
      </c>
      <c r="I12" s="5">
        <v>1</v>
      </c>
      <c r="J12" s="4">
        <f t="shared" si="1"/>
        <v>1</v>
      </c>
    </row>
    <row r="13" spans="1:10">
      <c r="A13" s="2" t="s">
        <v>24</v>
      </c>
      <c r="B13" s="3"/>
      <c r="C13" s="5">
        <v>1</v>
      </c>
      <c r="D13" s="4">
        <f t="shared" si="0"/>
        <v>0</v>
      </c>
      <c r="E13" s="4"/>
      <c r="F13" s="4" t="s">
        <v>231</v>
      </c>
      <c r="G13" s="4" t="s">
        <v>224</v>
      </c>
      <c r="H13" s="5"/>
      <c r="I13" s="5">
        <v>1</v>
      </c>
      <c r="J13" s="4">
        <f t="shared" si="1"/>
        <v>0</v>
      </c>
    </row>
    <row r="14" spans="1:10">
      <c r="A14" s="2" t="s">
        <v>25</v>
      </c>
      <c r="B14" s="3"/>
      <c r="C14" s="5">
        <v>1</v>
      </c>
      <c r="D14" s="4">
        <f t="shared" si="0"/>
        <v>0</v>
      </c>
      <c r="E14" s="4"/>
      <c r="F14" s="4" t="s">
        <v>232</v>
      </c>
      <c r="G14" s="4" t="s">
        <v>233</v>
      </c>
      <c r="H14" s="5"/>
      <c r="I14" s="5">
        <v>1</v>
      </c>
      <c r="J14" s="4">
        <f t="shared" si="1"/>
        <v>0</v>
      </c>
    </row>
    <row r="15" spans="1:10">
      <c r="A15" s="2" t="s">
        <v>26</v>
      </c>
      <c r="B15" s="3"/>
      <c r="C15" s="5">
        <v>1</v>
      </c>
      <c r="D15" s="4">
        <f t="shared" si="0"/>
        <v>0</v>
      </c>
      <c r="E15" s="4"/>
      <c r="F15" s="4" t="s">
        <v>232</v>
      </c>
      <c r="G15" s="4" t="s">
        <v>233</v>
      </c>
      <c r="H15" s="5"/>
      <c r="I15" s="5">
        <v>1</v>
      </c>
      <c r="J15" s="4">
        <f t="shared" si="1"/>
        <v>0</v>
      </c>
    </row>
    <row r="16" spans="1:10">
      <c r="A16" s="2" t="s">
        <v>27</v>
      </c>
      <c r="B16" s="3"/>
      <c r="C16" s="5">
        <v>2</v>
      </c>
      <c r="D16" s="4">
        <f t="shared" si="0"/>
        <v>0</v>
      </c>
      <c r="E16" s="4" t="s">
        <v>234</v>
      </c>
      <c r="F16" s="4" t="s">
        <v>235</v>
      </c>
      <c r="G16" s="4" t="s">
        <v>233</v>
      </c>
      <c r="H16" s="5"/>
      <c r="I16" s="5">
        <v>1</v>
      </c>
      <c r="J16" s="4">
        <f t="shared" si="1"/>
        <v>0</v>
      </c>
    </row>
    <row r="17" spans="1:10">
      <c r="A17" s="2" t="s">
        <v>28</v>
      </c>
      <c r="B17" s="3">
        <v>1</v>
      </c>
      <c r="C17" s="5">
        <v>1</v>
      </c>
      <c r="D17" s="4">
        <f t="shared" si="0"/>
        <v>1</v>
      </c>
      <c r="E17" s="4"/>
      <c r="F17" s="4"/>
      <c r="G17" s="4"/>
      <c r="H17" s="5">
        <v>1</v>
      </c>
      <c r="I17" s="5">
        <v>1</v>
      </c>
      <c r="J17" s="4">
        <f t="shared" si="1"/>
        <v>1</v>
      </c>
    </row>
    <row r="18" spans="1:10">
      <c r="A18" s="2" t="s">
        <v>29</v>
      </c>
      <c r="B18" s="3">
        <v>1</v>
      </c>
      <c r="C18" s="5">
        <v>1</v>
      </c>
      <c r="D18" s="4">
        <f t="shared" si="0"/>
        <v>1</v>
      </c>
      <c r="E18" s="4"/>
      <c r="F18" s="4"/>
      <c r="G18" s="4"/>
      <c r="H18" s="5"/>
      <c r="I18" s="5">
        <v>1</v>
      </c>
      <c r="J18" s="4">
        <f t="shared" si="1"/>
        <v>0</v>
      </c>
    </row>
    <row r="19" spans="1:10">
      <c r="A19" s="2" t="s">
        <v>30</v>
      </c>
      <c r="B19" s="3"/>
      <c r="C19" s="5">
        <v>1</v>
      </c>
      <c r="D19" s="4">
        <f t="shared" si="0"/>
        <v>0</v>
      </c>
      <c r="E19" s="4"/>
      <c r="F19" s="4" t="s">
        <v>236</v>
      </c>
      <c r="G19" s="4" t="s">
        <v>233</v>
      </c>
      <c r="H19" s="5"/>
      <c r="I19" s="5">
        <v>1</v>
      </c>
      <c r="J19" s="4">
        <f t="shared" si="1"/>
        <v>0</v>
      </c>
    </row>
    <row r="20" spans="1:10">
      <c r="A20" s="2" t="s">
        <v>31</v>
      </c>
      <c r="B20" s="3"/>
      <c r="C20" s="5">
        <v>1</v>
      </c>
      <c r="D20" s="4">
        <f t="shared" si="0"/>
        <v>0</v>
      </c>
      <c r="E20" s="4" t="s">
        <v>225</v>
      </c>
      <c r="F20" s="4" t="s">
        <v>237</v>
      </c>
      <c r="G20" s="4" t="s">
        <v>233</v>
      </c>
      <c r="H20" s="5">
        <v>1</v>
      </c>
      <c r="I20" s="5">
        <v>1</v>
      </c>
      <c r="J20" s="4">
        <f t="shared" si="1"/>
        <v>1</v>
      </c>
    </row>
    <row r="21" spans="1:10">
      <c r="A21" s="2" t="s">
        <v>32</v>
      </c>
      <c r="B21" s="3"/>
      <c r="C21" s="5">
        <v>1</v>
      </c>
      <c r="D21" s="4">
        <f t="shared" si="0"/>
        <v>0</v>
      </c>
      <c r="E21" s="4"/>
      <c r="F21" s="4" t="s">
        <v>232</v>
      </c>
      <c r="G21" s="4" t="s">
        <v>233</v>
      </c>
      <c r="H21" s="5"/>
      <c r="I21" s="5">
        <v>1</v>
      </c>
      <c r="J21" s="4">
        <f t="shared" si="1"/>
        <v>0</v>
      </c>
    </row>
    <row r="22" spans="1:10">
      <c r="A22" s="2" t="s">
        <v>33</v>
      </c>
      <c r="B22" s="3">
        <v>1</v>
      </c>
      <c r="C22" s="5">
        <v>1</v>
      </c>
      <c r="D22" s="4">
        <f t="shared" si="0"/>
        <v>1</v>
      </c>
      <c r="E22" s="4"/>
      <c r="F22" s="4"/>
      <c r="G22" s="4"/>
      <c r="H22" s="5"/>
      <c r="I22" s="5">
        <v>1</v>
      </c>
      <c r="J22" s="4">
        <f t="shared" si="1"/>
        <v>0</v>
      </c>
    </row>
  </sheetData>
  <mergeCells count="4">
    <mergeCell ref="B1:J1"/>
    <mergeCell ref="B2:E2"/>
    <mergeCell ref="H2:J2"/>
    <mergeCell ref="A1:A3"/>
  </mergeCells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2019下达任务</vt:lpstr>
      <vt:lpstr>各村完成情况</vt:lpstr>
      <vt:lpstr>最终得分</vt:lpstr>
      <vt:lpstr>分数排序</vt:lpstr>
      <vt:lpstr>项目投入信息得分</vt:lpstr>
      <vt:lpstr>村项目投入信息具体情况</vt:lpstr>
      <vt:lpstr>招商信息得分</vt:lpstr>
      <vt:lpstr>村招商引资具体情况</vt:lpstr>
      <vt:lpstr>商标11月冲刺</vt:lpstr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2019-06-27T05:04:18Z</cp:lastPrinted>
  <dcterms:created xsi:type="dcterms:W3CDTF">2006-09-16T00:00:00Z</dcterms:created>
  <dcterms:modified xsi:type="dcterms:W3CDTF">2019-06-27T05:04:22Z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