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10年全县收入" sheetId="1" r:id="rId1"/>
    <sheet name="10年全县支出" sheetId="2" r:id="rId2"/>
    <sheet name="10年本级收入" sheetId="3" r:id="rId3"/>
    <sheet name="10年本级支出" sheetId="4" r:id="rId4"/>
    <sheet name="11年全县收入" sheetId="5" r:id="rId5"/>
    <sheet name="11年全县支出" sheetId="6" r:id="rId6"/>
    <sheet name="11年本级收入" sheetId="7" r:id="rId7"/>
    <sheet name="11年本级支出" sheetId="8" r:id="rId8"/>
  </sheets>
  <definedNames/>
  <calcPr fullCalcOnLoad="1"/>
</workbook>
</file>

<file path=xl/sharedStrings.xml><?xml version="1.0" encoding="utf-8"?>
<sst xmlns="http://schemas.openxmlformats.org/spreadsheetml/2006/main" count="216" uniqueCount="116">
  <si>
    <t>附表一</t>
  </si>
  <si>
    <t>单位：万元</t>
  </si>
  <si>
    <t xml:space="preserve">      项        目</t>
  </si>
  <si>
    <t>占预算数%</t>
  </si>
  <si>
    <t>增减额</t>
  </si>
  <si>
    <t>增减%</t>
  </si>
  <si>
    <t>一、一般预算收入合计</t>
  </si>
  <si>
    <t xml:space="preserve"> 1、税收收入</t>
  </si>
  <si>
    <t xml:space="preserve">     增值税（25%）</t>
  </si>
  <si>
    <t xml:space="preserve">     企业所得税(40%）</t>
  </si>
  <si>
    <t xml:space="preserve">       其中：新办及三资企业所得税</t>
  </si>
  <si>
    <t xml:space="preserve">     个人所得税(40%）</t>
  </si>
  <si>
    <t xml:space="preserve">     契税</t>
  </si>
  <si>
    <t xml:space="preserve">     耕地占用税</t>
  </si>
  <si>
    <t xml:space="preserve">     其他地方各项税收</t>
  </si>
  <si>
    <t>2、非税收入</t>
  </si>
  <si>
    <t xml:space="preserve">     行政性收费收入</t>
  </si>
  <si>
    <t xml:space="preserve">     专项收入</t>
  </si>
  <si>
    <t xml:space="preserve">     罚没收入及其他收入</t>
  </si>
  <si>
    <t>二、基金预算收入合计</t>
  </si>
  <si>
    <t>附表二</t>
  </si>
  <si>
    <t>单位：万元</t>
  </si>
  <si>
    <t>项       目</t>
  </si>
  <si>
    <t>占调整预算%</t>
  </si>
  <si>
    <t>增减额</t>
  </si>
  <si>
    <t>增减%</t>
  </si>
  <si>
    <t>支出总合计</t>
  </si>
  <si>
    <t>一、一般预算支出合计</t>
  </si>
  <si>
    <t xml:space="preserve">   一般公共服务</t>
  </si>
  <si>
    <t xml:space="preserve">   公共安全</t>
  </si>
  <si>
    <t xml:space="preserve">   教育</t>
  </si>
  <si>
    <t xml:space="preserve">   科学技术</t>
  </si>
  <si>
    <t xml:space="preserve">   文化体育与传媒</t>
  </si>
  <si>
    <t xml:space="preserve">   社会保障与就业</t>
  </si>
  <si>
    <t xml:space="preserve">   医疗卫生</t>
  </si>
  <si>
    <t xml:space="preserve">   环境保护</t>
  </si>
  <si>
    <t xml:space="preserve">   城乡社区事务</t>
  </si>
  <si>
    <t xml:space="preserve">   农林水事务</t>
  </si>
  <si>
    <t xml:space="preserve">   交通运输</t>
  </si>
  <si>
    <t xml:space="preserve">   其他支出</t>
  </si>
  <si>
    <t>二、基金预算支出合计</t>
  </si>
  <si>
    <t>附表三</t>
  </si>
  <si>
    <t>占预算%</t>
  </si>
  <si>
    <t>附表四</t>
  </si>
  <si>
    <t>项       目</t>
  </si>
  <si>
    <t>占调整预算%</t>
  </si>
  <si>
    <t>支出总合计</t>
  </si>
  <si>
    <t>一、一般预算支出合计</t>
  </si>
  <si>
    <t xml:space="preserve">   一般公共服务</t>
  </si>
  <si>
    <t xml:space="preserve">   公共安全</t>
  </si>
  <si>
    <t xml:space="preserve">   教育</t>
  </si>
  <si>
    <t xml:space="preserve">   科学技术</t>
  </si>
  <si>
    <t xml:space="preserve">   文化体育与传媒</t>
  </si>
  <si>
    <t xml:space="preserve">   社会保障与就业</t>
  </si>
  <si>
    <t xml:space="preserve">   医疗卫生</t>
  </si>
  <si>
    <t xml:space="preserve">   环境保护</t>
  </si>
  <si>
    <t xml:space="preserve">   城乡社区事务</t>
  </si>
  <si>
    <t xml:space="preserve">   农林水事务</t>
  </si>
  <si>
    <t xml:space="preserve">   交通运输</t>
  </si>
  <si>
    <t xml:space="preserve">   其他支出</t>
  </si>
  <si>
    <t>二、基金预算支出合计</t>
  </si>
  <si>
    <t>附表五</t>
  </si>
  <si>
    <t>附表六</t>
  </si>
  <si>
    <t xml:space="preserve">     一般公共服务</t>
  </si>
  <si>
    <t xml:space="preserve">     公共安全</t>
  </si>
  <si>
    <t xml:space="preserve">     教育</t>
  </si>
  <si>
    <t xml:space="preserve">     科学技术</t>
  </si>
  <si>
    <t xml:space="preserve">    粮油物资储备管理等事务</t>
  </si>
  <si>
    <t>附表七</t>
  </si>
  <si>
    <t>附表八</t>
  </si>
  <si>
    <t>单位：万元</t>
  </si>
  <si>
    <t>项       目</t>
  </si>
  <si>
    <t>增减额</t>
  </si>
  <si>
    <t>增减%</t>
  </si>
  <si>
    <t>支出总合计</t>
  </si>
  <si>
    <t>一、一般预算支出合计</t>
  </si>
  <si>
    <t xml:space="preserve">     一般公共服务</t>
  </si>
  <si>
    <t xml:space="preserve">     公共安全</t>
  </si>
  <si>
    <t xml:space="preserve">     教育</t>
  </si>
  <si>
    <t xml:space="preserve">     科学技术</t>
  </si>
  <si>
    <t>二、基金预算支出合计</t>
  </si>
  <si>
    <t>如东县2010年财政收入完成情况表</t>
  </si>
  <si>
    <t>2010年预算数</t>
  </si>
  <si>
    <t>2009年决算数</t>
  </si>
  <si>
    <t>2010年完成数</t>
  </si>
  <si>
    <t>2010年比2009年</t>
  </si>
  <si>
    <t>如东县2010年财政支出执行情况表</t>
  </si>
  <si>
    <t>2010年调整预算数</t>
  </si>
  <si>
    <t>如东县2011年财政收入预算表</t>
  </si>
  <si>
    <t>2011年预算数</t>
  </si>
  <si>
    <t>2011年比2010年</t>
  </si>
  <si>
    <t>如东县2011年财政支出预算表</t>
  </si>
  <si>
    <t xml:space="preserve">   采掘电力信息等事务</t>
  </si>
  <si>
    <t xml:space="preserve">   粮油物资储备管理等事务</t>
  </si>
  <si>
    <t xml:space="preserve">   采掘电力信息等事务</t>
  </si>
  <si>
    <t>2010年同口径预算数</t>
  </si>
  <si>
    <t>如东县本级（不含区）2010年财政收入完成情况表</t>
  </si>
  <si>
    <t>如东县本级（不含区）2010年财政支出执行情况表</t>
  </si>
  <si>
    <t>如东县本级（不含区）2011年财政收入预算表</t>
  </si>
  <si>
    <t>如东县本级（不含区）2011年财政支出预算表</t>
  </si>
  <si>
    <t xml:space="preserve">     其中：排污费</t>
  </si>
  <si>
    <t>　        水资源费</t>
  </si>
  <si>
    <t xml:space="preserve">         教育费附加收入</t>
  </si>
  <si>
    <t>　        教育费附加收入</t>
  </si>
  <si>
    <t xml:space="preserve">     文化体育与传媒</t>
  </si>
  <si>
    <t xml:space="preserve">     社会保障和就业</t>
  </si>
  <si>
    <t xml:space="preserve">     医疗卫生</t>
  </si>
  <si>
    <t xml:space="preserve">     环境保护</t>
  </si>
  <si>
    <t xml:space="preserve">     城乡社区事务</t>
  </si>
  <si>
    <t xml:space="preserve">     农林水事务</t>
  </si>
  <si>
    <t xml:space="preserve">     交通运输</t>
  </si>
  <si>
    <t xml:space="preserve">     采掘电力信息等事务</t>
  </si>
  <si>
    <t xml:space="preserve">     粮油物资储备管理等事务</t>
  </si>
  <si>
    <t xml:space="preserve">     其他支出</t>
  </si>
  <si>
    <t xml:space="preserve">         教育费附加收入</t>
  </si>
  <si>
    <t>2010年预算数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</si>
</sst>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10"/>
      <name val="黑体"/>
      <family val="0"/>
    </font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1" fontId="3" fillId="0" borderId="0" xfId="33" applyNumberFormat="1" applyFont="1" applyAlignment="1">
      <alignment horizontal="left"/>
      <protection/>
    </xf>
    <xf numFmtId="1" fontId="3" fillId="0" borderId="0" xfId="33" applyNumberFormat="1" applyFont="1" applyAlignment="1">
      <alignment vertical="center"/>
      <protection/>
    </xf>
    <xf numFmtId="0" fontId="3" fillId="0" borderId="0" xfId="33" applyFont="1" applyAlignment="1">
      <alignment vertical="center"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1" fontId="4" fillId="0" borderId="10" xfId="33" applyNumberFormat="1" applyFont="1" applyBorder="1" applyAlignment="1">
      <alignment vertical="center" shrinkToFit="1"/>
      <protection/>
    </xf>
    <xf numFmtId="176" fontId="3" fillId="0" borderId="10" xfId="33" applyNumberFormat="1" applyFont="1" applyBorder="1" applyAlignment="1">
      <alignment horizontal="center" vertical="center"/>
      <protection/>
    </xf>
    <xf numFmtId="177" fontId="3" fillId="0" borderId="10" xfId="33" applyNumberFormat="1" applyFont="1" applyBorder="1" applyAlignment="1">
      <alignment horizontal="center" vertical="center"/>
      <protection/>
    </xf>
    <xf numFmtId="1" fontId="3" fillId="0" borderId="10" xfId="33" applyNumberFormat="1" applyFont="1" applyBorder="1" applyAlignment="1">
      <alignment vertical="center"/>
      <protection/>
    </xf>
    <xf numFmtId="1" fontId="3" fillId="0" borderId="10" xfId="33" applyNumberFormat="1" applyFont="1" applyBorder="1" applyAlignment="1">
      <alignment vertical="center" shrinkToFit="1"/>
      <protection/>
    </xf>
    <xf numFmtId="0" fontId="5" fillId="24" borderId="0" xfId="33" applyFont="1" applyFill="1" applyAlignment="1">
      <alignment horizontal="center"/>
      <protection/>
    </xf>
    <xf numFmtId="0" fontId="3" fillId="0" borderId="0" xfId="33" applyFont="1">
      <alignment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1" fontId="4" fillId="0" borderId="10" xfId="33" applyNumberFormat="1" applyFont="1" applyBorder="1" applyAlignment="1">
      <alignment horizontal="center"/>
      <protection/>
    </xf>
    <xf numFmtId="1" fontId="3" fillId="0" borderId="10" xfId="33" applyNumberFormat="1" applyFont="1" applyBorder="1" applyAlignment="1">
      <alignment horizontal="center" vertical="center"/>
      <protection/>
    </xf>
    <xf numFmtId="1" fontId="3" fillId="0" borderId="10" xfId="33" applyNumberFormat="1" applyFont="1" applyBorder="1" applyAlignment="1">
      <alignment shrinkToFit="1"/>
      <protection/>
    </xf>
    <xf numFmtId="0" fontId="3" fillId="0" borderId="10" xfId="33" applyFont="1" applyBorder="1" applyAlignment="1">
      <alignment shrinkToFit="1"/>
      <protection/>
    </xf>
    <xf numFmtId="1" fontId="4" fillId="0" borderId="10" xfId="33" applyNumberFormat="1" applyFont="1" applyFill="1" applyBorder="1" applyAlignment="1">
      <alignment horizontal="center" shrinkToFit="1"/>
      <protection/>
    </xf>
    <xf numFmtId="0" fontId="5" fillId="0" borderId="0" xfId="33" applyFont="1" applyAlignment="1">
      <alignment horizontal="center"/>
      <protection/>
    </xf>
    <xf numFmtId="176" fontId="0" fillId="0" borderId="10" xfId="33" applyNumberFormat="1" applyFont="1" applyBorder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left" vertical="center"/>
      <protection/>
    </xf>
    <xf numFmtId="1" fontId="3" fillId="0" borderId="10" xfId="33" applyNumberFormat="1" applyFont="1" applyBorder="1" applyAlignment="1">
      <alignment horizontal="left" vertical="center" shrinkToFit="1"/>
      <protection/>
    </xf>
    <xf numFmtId="0" fontId="0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left" vertical="center" shrinkToFit="1"/>
      <protection/>
    </xf>
    <xf numFmtId="1" fontId="4" fillId="0" borderId="10" xfId="33" applyNumberFormat="1" applyFont="1" applyFill="1" applyBorder="1" applyAlignment="1">
      <alignment horizontal="left" vertical="center" shrinkToFit="1"/>
      <protection/>
    </xf>
    <xf numFmtId="1" fontId="0" fillId="0" borderId="10" xfId="33" applyNumberFormat="1" applyFont="1" applyBorder="1" applyAlignment="1">
      <alignment horizontal="center" vertical="center"/>
      <protection/>
    </xf>
    <xf numFmtId="177" fontId="0" fillId="0" borderId="10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1" fontId="2" fillId="0" borderId="0" xfId="33" applyNumberFormat="1" applyFont="1" applyAlignment="1">
      <alignment horizontal="center" vertical="center" wrapText="1"/>
      <protection/>
    </xf>
    <xf numFmtId="0" fontId="3" fillId="0" borderId="11" xfId="33" applyFont="1" applyBorder="1" applyAlignment="1">
      <alignment horizontal="right"/>
      <protection/>
    </xf>
    <xf numFmtId="1" fontId="4" fillId="0" borderId="10" xfId="33" applyNumberFormat="1" applyFont="1" applyBorder="1" applyAlignment="1">
      <alignment horizontal="center" vertical="center"/>
      <protection/>
    </xf>
    <xf numFmtId="1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0" fontId="25" fillId="24" borderId="0" xfId="33" applyFont="1" applyFill="1" applyAlignment="1">
      <alignment horizontal="center"/>
      <protection/>
    </xf>
    <xf numFmtId="0" fontId="0" fillId="0" borderId="11" xfId="33" applyFont="1" applyBorder="1" applyAlignment="1">
      <alignment horizontal="right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/>
      <protection/>
    </xf>
    <xf numFmtId="0" fontId="25" fillId="0" borderId="0" xfId="33" applyFont="1" applyAlignment="1">
      <alignment horizontal="center"/>
      <protection/>
    </xf>
    <xf numFmtId="0" fontId="6" fillId="0" borderId="11" xfId="33" applyFont="1" applyBorder="1" applyAlignment="1">
      <alignment horizontal="right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" sqref="F3:G3"/>
    </sheetView>
  </sheetViews>
  <sheetFormatPr defaultColWidth="9.00390625" defaultRowHeight="14.25"/>
  <cols>
    <col min="1" max="1" width="32.50390625" style="0" customWidth="1"/>
    <col min="2" max="7" width="9.625" style="0" customWidth="1"/>
  </cols>
  <sheetData>
    <row r="1" spans="1:7" ht="22.5">
      <c r="A1" s="29" t="s">
        <v>81</v>
      </c>
      <c r="B1" s="29"/>
      <c r="C1" s="29"/>
      <c r="D1" s="29"/>
      <c r="E1" s="29"/>
      <c r="F1" s="29"/>
      <c r="G1" s="29"/>
    </row>
    <row r="2" spans="1:7" ht="14.25">
      <c r="A2" s="1" t="s">
        <v>0</v>
      </c>
      <c r="B2" s="2"/>
      <c r="C2" s="2"/>
      <c r="D2" s="3"/>
      <c r="E2" s="3"/>
      <c r="F2" s="30" t="s">
        <v>1</v>
      </c>
      <c r="G2" s="30"/>
    </row>
    <row r="3" spans="1:7" ht="26.25" customHeight="1">
      <c r="A3" s="31" t="s">
        <v>2</v>
      </c>
      <c r="B3" s="32" t="s">
        <v>115</v>
      </c>
      <c r="C3" s="32" t="s">
        <v>83</v>
      </c>
      <c r="D3" s="32" t="s">
        <v>84</v>
      </c>
      <c r="E3" s="32" t="s">
        <v>3</v>
      </c>
      <c r="F3" s="33" t="s">
        <v>85</v>
      </c>
      <c r="G3" s="33"/>
    </row>
    <row r="4" spans="1:7" ht="24" customHeight="1">
      <c r="A4" s="31"/>
      <c r="B4" s="32"/>
      <c r="C4" s="32"/>
      <c r="D4" s="32"/>
      <c r="E4" s="32"/>
      <c r="F4" s="5" t="s">
        <v>4</v>
      </c>
      <c r="G4" s="5" t="s">
        <v>5</v>
      </c>
    </row>
    <row r="5" spans="1:7" ht="36.75" customHeight="1">
      <c r="A5" s="6" t="s">
        <v>6</v>
      </c>
      <c r="B5" s="7">
        <f>B6+B14</f>
        <v>180000</v>
      </c>
      <c r="C5" s="7">
        <f>C6+C14</f>
        <v>153346</v>
      </c>
      <c r="D5" s="7">
        <f>D6+D14</f>
        <v>190398</v>
      </c>
      <c r="E5" s="8">
        <f>D5/B5*100</f>
        <v>105.77666666666667</v>
      </c>
      <c r="F5" s="7">
        <f aca="true" t="shared" si="0" ref="F5:F21">D5-C5</f>
        <v>37052</v>
      </c>
      <c r="G5" s="8">
        <f aca="true" t="shared" si="1" ref="G5:G21">(D5/C5-1)*100</f>
        <v>24.162351805720395</v>
      </c>
    </row>
    <row r="6" spans="1:7" ht="36.75" customHeight="1">
      <c r="A6" s="6" t="s">
        <v>7</v>
      </c>
      <c r="B6" s="7">
        <f>B7+B8+B10+B11+B12+B13</f>
        <v>151800</v>
      </c>
      <c r="C6" s="7">
        <f>C7+C8+C10+C11+C12+C13</f>
        <v>123503</v>
      </c>
      <c r="D6" s="7">
        <f>D7+D8+D10+D11+D12+D13</f>
        <v>153110</v>
      </c>
      <c r="E6" s="8">
        <f aca="true" t="shared" si="2" ref="E6:E21">D6/B6*100</f>
        <v>100.86297760210803</v>
      </c>
      <c r="F6" s="7">
        <f t="shared" si="0"/>
        <v>29607</v>
      </c>
      <c r="G6" s="8">
        <f t="shared" si="1"/>
        <v>23.972697019505596</v>
      </c>
    </row>
    <row r="7" spans="1:7" ht="36.75" customHeight="1">
      <c r="A7" s="9" t="s">
        <v>8</v>
      </c>
      <c r="B7" s="7">
        <v>37100</v>
      </c>
      <c r="C7" s="7">
        <v>30506</v>
      </c>
      <c r="D7" s="7">
        <v>30693</v>
      </c>
      <c r="E7" s="8">
        <f t="shared" si="2"/>
        <v>82.73045822102426</v>
      </c>
      <c r="F7" s="7">
        <f t="shared" si="0"/>
        <v>187</v>
      </c>
      <c r="G7" s="8">
        <f t="shared" si="1"/>
        <v>0.6129941650822701</v>
      </c>
    </row>
    <row r="8" spans="1:7" ht="36.75" customHeight="1">
      <c r="A8" s="9" t="s">
        <v>9</v>
      </c>
      <c r="B8" s="7">
        <v>17500</v>
      </c>
      <c r="C8" s="7">
        <v>13479</v>
      </c>
      <c r="D8" s="7">
        <v>19967</v>
      </c>
      <c r="E8" s="8">
        <f t="shared" si="2"/>
        <v>114.09714285714286</v>
      </c>
      <c r="F8" s="7">
        <f t="shared" si="0"/>
        <v>6488</v>
      </c>
      <c r="G8" s="8">
        <f t="shared" si="1"/>
        <v>48.1341345797166</v>
      </c>
    </row>
    <row r="9" spans="1:7" ht="36.75" customHeight="1">
      <c r="A9" s="10" t="s">
        <v>10</v>
      </c>
      <c r="B9" s="7">
        <v>6500</v>
      </c>
      <c r="C9" s="7">
        <v>5023</v>
      </c>
      <c r="D9" s="7">
        <v>7921</v>
      </c>
      <c r="E9" s="8">
        <f t="shared" si="2"/>
        <v>121.86153846153846</v>
      </c>
      <c r="F9" s="7">
        <f t="shared" si="0"/>
        <v>2898</v>
      </c>
      <c r="G9" s="8">
        <f t="shared" si="1"/>
        <v>57.69460481783795</v>
      </c>
    </row>
    <row r="10" spans="1:7" ht="36.75" customHeight="1">
      <c r="A10" s="9" t="s">
        <v>11</v>
      </c>
      <c r="B10" s="7">
        <v>9000</v>
      </c>
      <c r="C10" s="7">
        <v>6969</v>
      </c>
      <c r="D10" s="7">
        <v>8587</v>
      </c>
      <c r="E10" s="8">
        <f t="shared" si="2"/>
        <v>95.41111111111111</v>
      </c>
      <c r="F10" s="7">
        <f t="shared" si="0"/>
        <v>1618</v>
      </c>
      <c r="G10" s="8">
        <f t="shared" si="1"/>
        <v>23.217104319127557</v>
      </c>
    </row>
    <row r="11" spans="1:7" ht="36.75" customHeight="1">
      <c r="A11" s="9" t="s">
        <v>12</v>
      </c>
      <c r="B11" s="7">
        <v>14000</v>
      </c>
      <c r="C11" s="7">
        <v>11660</v>
      </c>
      <c r="D11" s="7">
        <v>14971</v>
      </c>
      <c r="E11" s="8">
        <f t="shared" si="2"/>
        <v>106.93571428571428</v>
      </c>
      <c r="F11" s="7">
        <f t="shared" si="0"/>
        <v>3311</v>
      </c>
      <c r="G11" s="8">
        <f t="shared" si="1"/>
        <v>28.39622641509434</v>
      </c>
    </row>
    <row r="12" spans="1:7" ht="36.75" customHeight="1">
      <c r="A12" s="9" t="s">
        <v>13</v>
      </c>
      <c r="B12" s="7">
        <v>2000</v>
      </c>
      <c r="C12" s="7">
        <v>1095</v>
      </c>
      <c r="D12" s="7">
        <v>2867</v>
      </c>
      <c r="E12" s="8">
        <f t="shared" si="2"/>
        <v>143.35</v>
      </c>
      <c r="F12" s="7">
        <f t="shared" si="0"/>
        <v>1772</v>
      </c>
      <c r="G12" s="8">
        <f t="shared" si="1"/>
        <v>161.82648401826484</v>
      </c>
    </row>
    <row r="13" spans="1:7" ht="36.75" customHeight="1">
      <c r="A13" s="9" t="s">
        <v>14</v>
      </c>
      <c r="B13" s="7">
        <v>72200</v>
      </c>
      <c r="C13" s="7">
        <v>59794</v>
      </c>
      <c r="D13" s="7">
        <v>76025</v>
      </c>
      <c r="E13" s="8">
        <f t="shared" si="2"/>
        <v>105.297783933518</v>
      </c>
      <c r="F13" s="7">
        <f t="shared" si="0"/>
        <v>16231</v>
      </c>
      <c r="G13" s="8">
        <f t="shared" si="1"/>
        <v>27.144864033180593</v>
      </c>
    </row>
    <row r="14" spans="1:7" ht="36.75" customHeight="1">
      <c r="A14" s="6" t="s">
        <v>15</v>
      </c>
      <c r="B14" s="7">
        <f>SUM(B15:B16)+B20</f>
        <v>28200</v>
      </c>
      <c r="C14" s="7">
        <f>SUM(C15:C16)+C20</f>
        <v>29843</v>
      </c>
      <c r="D14" s="7">
        <f>SUM(D15:D16)+D20</f>
        <v>37288</v>
      </c>
      <c r="E14" s="8">
        <f t="shared" si="2"/>
        <v>132.22695035460993</v>
      </c>
      <c r="F14" s="7">
        <f t="shared" si="0"/>
        <v>7445</v>
      </c>
      <c r="G14" s="8">
        <f t="shared" si="1"/>
        <v>24.947223804577277</v>
      </c>
    </row>
    <row r="15" spans="1:7" ht="36.75" customHeight="1">
      <c r="A15" s="9" t="s">
        <v>16</v>
      </c>
      <c r="B15" s="7">
        <v>7400</v>
      </c>
      <c r="C15" s="7">
        <v>7080</v>
      </c>
      <c r="D15" s="7">
        <v>13504</v>
      </c>
      <c r="E15" s="8">
        <f t="shared" si="2"/>
        <v>182.48648648648648</v>
      </c>
      <c r="F15" s="7">
        <f t="shared" si="0"/>
        <v>6424</v>
      </c>
      <c r="G15" s="8">
        <f t="shared" si="1"/>
        <v>90.73446327683617</v>
      </c>
    </row>
    <row r="16" spans="1:7" ht="36.75" customHeight="1">
      <c r="A16" s="9" t="s">
        <v>17</v>
      </c>
      <c r="B16" s="7">
        <f>SUM(B17:B19)</f>
        <v>6500</v>
      </c>
      <c r="C16" s="7">
        <f>SUM(C17:C19)</f>
        <v>5696</v>
      </c>
      <c r="D16" s="7">
        <f>SUM(D17:D19)</f>
        <v>5778</v>
      </c>
      <c r="E16" s="8">
        <f t="shared" si="2"/>
        <v>88.8923076923077</v>
      </c>
      <c r="F16" s="7">
        <f t="shared" si="0"/>
        <v>82</v>
      </c>
      <c r="G16" s="8">
        <f t="shared" si="1"/>
        <v>1.4396067415730407</v>
      </c>
    </row>
    <row r="17" spans="1:7" ht="36.75" customHeight="1">
      <c r="A17" s="9" t="s">
        <v>100</v>
      </c>
      <c r="B17" s="7">
        <v>1850</v>
      </c>
      <c r="C17" s="7">
        <v>1622</v>
      </c>
      <c r="D17" s="7">
        <v>1800</v>
      </c>
      <c r="E17" s="8">
        <f t="shared" si="2"/>
        <v>97.2972972972973</v>
      </c>
      <c r="F17" s="7">
        <f t="shared" si="0"/>
        <v>178</v>
      </c>
      <c r="G17" s="8">
        <f t="shared" si="1"/>
        <v>10.974106041923548</v>
      </c>
    </row>
    <row r="18" spans="1:7" ht="36.75" customHeight="1">
      <c r="A18" s="9" t="s">
        <v>101</v>
      </c>
      <c r="B18" s="7">
        <v>350</v>
      </c>
      <c r="C18" s="7">
        <v>351</v>
      </c>
      <c r="D18" s="7">
        <v>192</v>
      </c>
      <c r="E18" s="8">
        <f t="shared" si="2"/>
        <v>54.85714285714286</v>
      </c>
      <c r="F18" s="7">
        <f t="shared" si="0"/>
        <v>-159</v>
      </c>
      <c r="G18" s="8">
        <f t="shared" si="1"/>
        <v>-45.299145299145295</v>
      </c>
    </row>
    <row r="19" spans="1:7" ht="36.75" customHeight="1">
      <c r="A19" s="9" t="s">
        <v>102</v>
      </c>
      <c r="B19" s="7">
        <v>4300</v>
      </c>
      <c r="C19" s="7">
        <v>3723</v>
      </c>
      <c r="D19" s="7">
        <v>3786</v>
      </c>
      <c r="E19" s="8">
        <f t="shared" si="2"/>
        <v>88.04651162790698</v>
      </c>
      <c r="F19" s="7">
        <f t="shared" si="0"/>
        <v>63</v>
      </c>
      <c r="G19" s="8">
        <f t="shared" si="1"/>
        <v>1.692183722804197</v>
      </c>
    </row>
    <row r="20" spans="1:7" ht="36.75" customHeight="1">
      <c r="A20" s="9" t="s">
        <v>18</v>
      </c>
      <c r="B20" s="7">
        <v>14300</v>
      </c>
      <c r="C20" s="7">
        <v>17067</v>
      </c>
      <c r="D20" s="7">
        <v>18006</v>
      </c>
      <c r="E20" s="8">
        <f t="shared" si="2"/>
        <v>125.9160839160839</v>
      </c>
      <c r="F20" s="7">
        <f t="shared" si="0"/>
        <v>939</v>
      </c>
      <c r="G20" s="8">
        <f t="shared" si="1"/>
        <v>5.50184566707681</v>
      </c>
    </row>
    <row r="21" spans="1:7" ht="36.75" customHeight="1">
      <c r="A21" s="6" t="s">
        <v>19</v>
      </c>
      <c r="B21" s="7">
        <v>148750</v>
      </c>
      <c r="C21" s="7">
        <v>125697</v>
      </c>
      <c r="D21" s="7">
        <v>178284</v>
      </c>
      <c r="E21" s="8">
        <f t="shared" si="2"/>
        <v>119.85478991596639</v>
      </c>
      <c r="F21" s="7">
        <f t="shared" si="0"/>
        <v>52587</v>
      </c>
      <c r="G21" s="8">
        <f t="shared" si="1"/>
        <v>41.83632067591112</v>
      </c>
    </row>
  </sheetData>
  <sheetProtection/>
  <mergeCells count="8">
    <mergeCell ref="A1:G1"/>
    <mergeCell ref="F2:G2"/>
    <mergeCell ref="A3:A4"/>
    <mergeCell ref="B3:B4"/>
    <mergeCell ref="C3:C4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3" sqref="A13"/>
    </sheetView>
  </sheetViews>
  <sheetFormatPr defaultColWidth="9.00390625" defaultRowHeight="14.25"/>
  <cols>
    <col min="1" max="1" width="23.875" style="0" customWidth="1"/>
    <col min="2" max="7" width="9.625" style="0" customWidth="1"/>
  </cols>
  <sheetData>
    <row r="1" spans="1:7" ht="22.5">
      <c r="A1" s="34" t="s">
        <v>86</v>
      </c>
      <c r="B1" s="34"/>
      <c r="C1" s="34"/>
      <c r="D1" s="34"/>
      <c r="E1" s="34"/>
      <c r="F1" s="34"/>
      <c r="G1" s="34"/>
    </row>
    <row r="2" spans="1:7" ht="22.5">
      <c r="A2" s="11"/>
      <c r="B2" s="11"/>
      <c r="C2" s="11"/>
      <c r="D2" s="11"/>
      <c r="E2" s="11"/>
      <c r="F2" s="11"/>
      <c r="G2" s="11"/>
    </row>
    <row r="3" spans="1:7" ht="14.25">
      <c r="A3" s="12" t="s">
        <v>20</v>
      </c>
      <c r="B3" s="12"/>
      <c r="C3" s="12"/>
      <c r="D3" s="12"/>
      <c r="E3" s="12"/>
      <c r="F3" s="35" t="s">
        <v>21</v>
      </c>
      <c r="G3" s="35"/>
    </row>
    <row r="4" spans="1:7" ht="27" customHeight="1">
      <c r="A4" s="31" t="s">
        <v>22</v>
      </c>
      <c r="B4" s="36" t="s">
        <v>87</v>
      </c>
      <c r="C4" s="36" t="s">
        <v>83</v>
      </c>
      <c r="D4" s="36" t="s">
        <v>84</v>
      </c>
      <c r="E4" s="37" t="s">
        <v>23</v>
      </c>
      <c r="F4" s="39" t="s">
        <v>85</v>
      </c>
      <c r="G4" s="40"/>
    </row>
    <row r="5" spans="1:7" ht="27" customHeight="1">
      <c r="A5" s="31"/>
      <c r="B5" s="36"/>
      <c r="C5" s="36"/>
      <c r="D5" s="36"/>
      <c r="E5" s="38"/>
      <c r="F5" s="13" t="s">
        <v>24</v>
      </c>
      <c r="G5" s="13" t="s">
        <v>25</v>
      </c>
    </row>
    <row r="6" spans="1:7" ht="31.5" customHeight="1">
      <c r="A6" s="14" t="s">
        <v>26</v>
      </c>
      <c r="B6" s="15">
        <f>B7+B22</f>
        <v>582633</v>
      </c>
      <c r="C6" s="15">
        <f>C7+C22</f>
        <v>400417</v>
      </c>
      <c r="D6" s="15">
        <f>D7+D22</f>
        <v>533528</v>
      </c>
      <c r="E6" s="8">
        <f>D6/B6*100</f>
        <v>91.57188144166226</v>
      </c>
      <c r="F6" s="15">
        <f>F7+F22</f>
        <v>133111</v>
      </c>
      <c r="G6" s="8">
        <f aca="true" t="shared" si="0" ref="G6:G21">F6/C6*100</f>
        <v>33.24309407442741</v>
      </c>
    </row>
    <row r="7" spans="1:7" ht="31.5" customHeight="1">
      <c r="A7" s="14" t="s">
        <v>27</v>
      </c>
      <c r="B7" s="15">
        <f>SUM(B8:B21)</f>
        <v>388866</v>
      </c>
      <c r="C7" s="15">
        <f>SUM(C8:C21)</f>
        <v>274427</v>
      </c>
      <c r="D7" s="15">
        <f>SUM(D8:D21)</f>
        <v>352262</v>
      </c>
      <c r="E7" s="8">
        <f aca="true" t="shared" si="1" ref="E7:E22">D7/B7*100</f>
        <v>90.58698883419996</v>
      </c>
      <c r="F7" s="15">
        <f>SUM(F8:F21)</f>
        <v>77835</v>
      </c>
      <c r="G7" s="8">
        <f t="shared" si="0"/>
        <v>28.362733987544956</v>
      </c>
    </row>
    <row r="8" spans="1:7" ht="31.5" customHeight="1">
      <c r="A8" s="16" t="s">
        <v>28</v>
      </c>
      <c r="B8" s="15">
        <v>72877</v>
      </c>
      <c r="C8" s="15">
        <v>55678</v>
      </c>
      <c r="D8" s="15">
        <v>68288</v>
      </c>
      <c r="E8" s="8">
        <f t="shared" si="1"/>
        <v>93.70308876600299</v>
      </c>
      <c r="F8" s="15">
        <f>D8-C8</f>
        <v>12610</v>
      </c>
      <c r="G8" s="8">
        <f t="shared" si="0"/>
        <v>22.64808362369338</v>
      </c>
    </row>
    <row r="9" spans="1:7" ht="31.5" customHeight="1">
      <c r="A9" s="16" t="s">
        <v>29</v>
      </c>
      <c r="B9" s="15">
        <v>21246</v>
      </c>
      <c r="C9" s="15">
        <v>17592</v>
      </c>
      <c r="D9" s="15">
        <v>20197</v>
      </c>
      <c r="E9" s="8">
        <f t="shared" si="1"/>
        <v>95.06260001882707</v>
      </c>
      <c r="F9" s="15">
        <f aca="true" t="shared" si="2" ref="F9:F22">D9-C9</f>
        <v>2605</v>
      </c>
      <c r="G9" s="8">
        <f t="shared" si="0"/>
        <v>14.807867212369258</v>
      </c>
    </row>
    <row r="10" spans="1:7" ht="31.5" customHeight="1">
      <c r="A10" s="16" t="s">
        <v>30</v>
      </c>
      <c r="B10" s="15">
        <v>76290</v>
      </c>
      <c r="C10" s="15">
        <v>62452</v>
      </c>
      <c r="D10" s="15">
        <v>74971</v>
      </c>
      <c r="E10" s="8">
        <f t="shared" si="1"/>
        <v>98.27107091361908</v>
      </c>
      <c r="F10" s="15">
        <f t="shared" si="2"/>
        <v>12519</v>
      </c>
      <c r="G10" s="8">
        <f t="shared" si="0"/>
        <v>20.04579517069109</v>
      </c>
    </row>
    <row r="11" spans="1:7" ht="31.5" customHeight="1">
      <c r="A11" s="16" t="s">
        <v>31</v>
      </c>
      <c r="B11" s="15">
        <v>9673</v>
      </c>
      <c r="C11" s="15">
        <v>5645</v>
      </c>
      <c r="D11" s="15">
        <v>9380</v>
      </c>
      <c r="E11" s="8">
        <f t="shared" si="1"/>
        <v>96.97095006719736</v>
      </c>
      <c r="F11" s="15">
        <f t="shared" si="2"/>
        <v>3735</v>
      </c>
      <c r="G11" s="8">
        <f t="shared" si="0"/>
        <v>66.16474756421611</v>
      </c>
    </row>
    <row r="12" spans="1:7" ht="31.5" customHeight="1">
      <c r="A12" s="16" t="s">
        <v>32</v>
      </c>
      <c r="B12" s="15">
        <v>7300</v>
      </c>
      <c r="C12" s="15">
        <v>5247</v>
      </c>
      <c r="D12" s="15">
        <v>6626</v>
      </c>
      <c r="E12" s="8">
        <f t="shared" si="1"/>
        <v>90.76712328767124</v>
      </c>
      <c r="F12" s="15">
        <f t="shared" si="2"/>
        <v>1379</v>
      </c>
      <c r="G12" s="8">
        <f t="shared" si="0"/>
        <v>26.281684772250806</v>
      </c>
    </row>
    <row r="13" spans="1:7" ht="31.5" customHeight="1">
      <c r="A13" s="16" t="s">
        <v>33</v>
      </c>
      <c r="B13" s="15">
        <v>41386</v>
      </c>
      <c r="C13" s="15">
        <v>27679</v>
      </c>
      <c r="D13" s="15">
        <v>33973</v>
      </c>
      <c r="E13" s="8">
        <f t="shared" si="1"/>
        <v>82.08814574977046</v>
      </c>
      <c r="F13" s="15">
        <f t="shared" si="2"/>
        <v>6294</v>
      </c>
      <c r="G13" s="8">
        <f t="shared" si="0"/>
        <v>22.7392608114455</v>
      </c>
    </row>
    <row r="14" spans="1:7" ht="31.5" customHeight="1">
      <c r="A14" s="16" t="s">
        <v>34</v>
      </c>
      <c r="B14" s="15">
        <v>19783</v>
      </c>
      <c r="C14" s="15">
        <v>14124</v>
      </c>
      <c r="D14" s="15">
        <v>16248</v>
      </c>
      <c r="E14" s="8">
        <f t="shared" si="1"/>
        <v>82.13112268108983</v>
      </c>
      <c r="F14" s="15">
        <f t="shared" si="2"/>
        <v>2124</v>
      </c>
      <c r="G14" s="8">
        <f t="shared" si="0"/>
        <v>15.03823279524214</v>
      </c>
    </row>
    <row r="15" spans="1:7" ht="31.5" customHeight="1">
      <c r="A15" s="16" t="s">
        <v>35</v>
      </c>
      <c r="B15" s="15">
        <v>10686</v>
      </c>
      <c r="C15" s="15">
        <v>6756</v>
      </c>
      <c r="D15" s="15">
        <v>7998</v>
      </c>
      <c r="E15" s="8">
        <f t="shared" si="1"/>
        <v>74.84559236384054</v>
      </c>
      <c r="F15" s="15">
        <f t="shared" si="2"/>
        <v>1242</v>
      </c>
      <c r="G15" s="8">
        <f t="shared" si="0"/>
        <v>18.383658969804618</v>
      </c>
    </row>
    <row r="16" spans="1:7" ht="31.5" customHeight="1">
      <c r="A16" s="16" t="s">
        <v>36</v>
      </c>
      <c r="B16" s="15">
        <v>16552</v>
      </c>
      <c r="C16" s="15">
        <v>9389</v>
      </c>
      <c r="D16" s="15">
        <v>14715</v>
      </c>
      <c r="E16" s="8">
        <f t="shared" si="1"/>
        <v>88.9016433059449</v>
      </c>
      <c r="F16" s="15">
        <f t="shared" si="2"/>
        <v>5326</v>
      </c>
      <c r="G16" s="8">
        <f t="shared" si="0"/>
        <v>56.72595590584727</v>
      </c>
    </row>
    <row r="17" spans="1:7" ht="31.5" customHeight="1">
      <c r="A17" s="17" t="s">
        <v>37</v>
      </c>
      <c r="B17" s="15">
        <v>60869</v>
      </c>
      <c r="C17" s="15">
        <v>43804</v>
      </c>
      <c r="D17" s="15">
        <v>56585</v>
      </c>
      <c r="E17" s="8">
        <f t="shared" si="1"/>
        <v>92.96193464653601</v>
      </c>
      <c r="F17" s="15">
        <f t="shared" si="2"/>
        <v>12781</v>
      </c>
      <c r="G17" s="8">
        <f t="shared" si="0"/>
        <v>29.177700666605787</v>
      </c>
    </row>
    <row r="18" spans="1:7" ht="31.5" customHeight="1">
      <c r="A18" s="16" t="s">
        <v>38</v>
      </c>
      <c r="B18" s="15">
        <v>11492</v>
      </c>
      <c r="C18" s="15">
        <v>2170</v>
      </c>
      <c r="D18" s="15">
        <v>9237</v>
      </c>
      <c r="E18" s="8">
        <f t="shared" si="1"/>
        <v>80.37765402018796</v>
      </c>
      <c r="F18" s="15">
        <f t="shared" si="2"/>
        <v>7067</v>
      </c>
      <c r="G18" s="8">
        <f t="shared" si="0"/>
        <v>325.66820276497697</v>
      </c>
    </row>
    <row r="19" spans="1:7" ht="31.5" customHeight="1">
      <c r="A19" s="16" t="s">
        <v>92</v>
      </c>
      <c r="B19" s="15">
        <v>19962</v>
      </c>
      <c r="C19" s="15">
        <v>13137</v>
      </c>
      <c r="D19" s="15">
        <v>17096</v>
      </c>
      <c r="E19" s="8">
        <f>D19/B19*100</f>
        <v>85.64272117022342</v>
      </c>
      <c r="F19" s="15">
        <f>D19-C19</f>
        <v>3959</v>
      </c>
      <c r="G19" s="8">
        <f>F19/C19*100</f>
        <v>30.1362563751237</v>
      </c>
    </row>
    <row r="20" spans="1:7" ht="31.5" customHeight="1">
      <c r="A20" s="16" t="s">
        <v>93</v>
      </c>
      <c r="B20" s="15">
        <v>13673</v>
      </c>
      <c r="C20" s="15">
        <v>5440</v>
      </c>
      <c r="D20" s="15">
        <v>11579</v>
      </c>
      <c r="E20" s="8">
        <f t="shared" si="1"/>
        <v>84.68514590799386</v>
      </c>
      <c r="F20" s="15">
        <f t="shared" si="2"/>
        <v>6139</v>
      </c>
      <c r="G20" s="8">
        <f t="shared" si="0"/>
        <v>112.84926470588235</v>
      </c>
    </row>
    <row r="21" spans="1:7" ht="31.5" customHeight="1">
      <c r="A21" s="16" t="s">
        <v>39</v>
      </c>
      <c r="B21" s="15">
        <v>7077</v>
      </c>
      <c r="C21" s="15">
        <v>5314</v>
      </c>
      <c r="D21" s="15">
        <v>5369</v>
      </c>
      <c r="E21" s="8">
        <f t="shared" si="1"/>
        <v>75.86547972304649</v>
      </c>
      <c r="F21" s="15">
        <f t="shared" si="2"/>
        <v>55</v>
      </c>
      <c r="G21" s="8">
        <f t="shared" si="0"/>
        <v>1.0350018818216034</v>
      </c>
    </row>
    <row r="22" spans="1:7" ht="31.5" customHeight="1">
      <c r="A22" s="18" t="s">
        <v>40</v>
      </c>
      <c r="B22" s="15">
        <v>193767</v>
      </c>
      <c r="C22" s="15">
        <v>125990</v>
      </c>
      <c r="D22" s="15">
        <v>181266</v>
      </c>
      <c r="E22" s="8">
        <f t="shared" si="1"/>
        <v>93.54843704036291</v>
      </c>
      <c r="F22" s="15">
        <f t="shared" si="2"/>
        <v>55276</v>
      </c>
      <c r="G22" s="8">
        <f>F22/C22*100</f>
        <v>43.87332327962537</v>
      </c>
    </row>
  </sheetData>
  <sheetProtection/>
  <mergeCells count="8">
    <mergeCell ref="A1:G1"/>
    <mergeCell ref="F3:G3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35.375" style="0" bestFit="1" customWidth="1"/>
    <col min="2" max="7" width="9.625" style="0" customWidth="1"/>
  </cols>
  <sheetData>
    <row r="1" spans="1:7" ht="22.5">
      <c r="A1" s="29" t="s">
        <v>96</v>
      </c>
      <c r="B1" s="29"/>
      <c r="C1" s="29"/>
      <c r="D1" s="29"/>
      <c r="E1" s="29"/>
      <c r="F1" s="29"/>
      <c r="G1" s="29"/>
    </row>
    <row r="2" spans="1:7" ht="29.25" customHeight="1">
      <c r="A2" s="1" t="s">
        <v>41</v>
      </c>
      <c r="B2" s="2"/>
      <c r="C2" s="2"/>
      <c r="D2" s="3"/>
      <c r="E2" s="3"/>
      <c r="F2" s="30" t="s">
        <v>1</v>
      </c>
      <c r="G2" s="30"/>
    </row>
    <row r="3" spans="1:7" ht="28.5" customHeight="1">
      <c r="A3" s="31" t="s">
        <v>2</v>
      </c>
      <c r="B3" s="32" t="s">
        <v>82</v>
      </c>
      <c r="C3" s="32" t="s">
        <v>83</v>
      </c>
      <c r="D3" s="32" t="s">
        <v>84</v>
      </c>
      <c r="E3" s="32" t="s">
        <v>42</v>
      </c>
      <c r="F3" s="33" t="s">
        <v>85</v>
      </c>
      <c r="G3" s="33"/>
    </row>
    <row r="4" spans="1:7" ht="31.5" customHeight="1">
      <c r="A4" s="31"/>
      <c r="B4" s="32"/>
      <c r="C4" s="32"/>
      <c r="D4" s="32"/>
      <c r="E4" s="32"/>
      <c r="F4" s="5" t="s">
        <v>4</v>
      </c>
      <c r="G4" s="5" t="s">
        <v>5</v>
      </c>
    </row>
    <row r="5" spans="1:7" ht="36" customHeight="1">
      <c r="A5" s="6" t="s">
        <v>6</v>
      </c>
      <c r="B5" s="7">
        <f>B6+B14</f>
        <v>53350</v>
      </c>
      <c r="C5" s="7">
        <f>C6+C14</f>
        <v>49975</v>
      </c>
      <c r="D5" s="7">
        <f>D6+D14</f>
        <v>64066</v>
      </c>
      <c r="E5" s="8">
        <f aca="true" t="shared" si="0" ref="E5:E21">D5/B5*100</f>
        <v>120.08622305529522</v>
      </c>
      <c r="F5" s="7">
        <f aca="true" t="shared" si="1" ref="F5:F21">D5-C5</f>
        <v>14091</v>
      </c>
      <c r="G5" s="8">
        <f aca="true" t="shared" si="2" ref="G5:G21">(D5/C5-1)*100</f>
        <v>28.19609804902452</v>
      </c>
    </row>
    <row r="6" spans="1:7" ht="36" customHeight="1">
      <c r="A6" s="6" t="s">
        <v>7</v>
      </c>
      <c r="B6" s="7">
        <f>B7+B8+B10+B11+B12+B13</f>
        <v>25550</v>
      </c>
      <c r="C6" s="7">
        <f>C7+C8+C10+C11+C12+C13</f>
        <v>20511</v>
      </c>
      <c r="D6" s="7">
        <f>D7+D8+D10+D11+D12+D13</f>
        <v>26978</v>
      </c>
      <c r="E6" s="8">
        <f t="shared" si="0"/>
        <v>105.5890410958904</v>
      </c>
      <c r="F6" s="7">
        <f t="shared" si="1"/>
        <v>6467</v>
      </c>
      <c r="G6" s="8">
        <f t="shared" si="2"/>
        <v>31.529423236312226</v>
      </c>
    </row>
    <row r="7" spans="1:7" ht="36" customHeight="1">
      <c r="A7" s="9" t="s">
        <v>8</v>
      </c>
      <c r="B7" s="7">
        <v>3270</v>
      </c>
      <c r="C7" s="7">
        <v>2679</v>
      </c>
      <c r="D7" s="7">
        <v>2700</v>
      </c>
      <c r="E7" s="8">
        <f t="shared" si="0"/>
        <v>82.56880733944955</v>
      </c>
      <c r="F7" s="7">
        <f t="shared" si="1"/>
        <v>21</v>
      </c>
      <c r="G7" s="8">
        <f t="shared" si="2"/>
        <v>0.7838745800671898</v>
      </c>
    </row>
    <row r="8" spans="1:7" ht="36" customHeight="1">
      <c r="A8" s="9" t="s">
        <v>9</v>
      </c>
      <c r="B8" s="7">
        <v>30</v>
      </c>
      <c r="C8" s="7">
        <v>27</v>
      </c>
      <c r="D8" s="7">
        <v>50</v>
      </c>
      <c r="E8" s="8">
        <f t="shared" si="0"/>
        <v>166.66666666666669</v>
      </c>
      <c r="F8" s="7">
        <f t="shared" si="1"/>
        <v>23</v>
      </c>
      <c r="G8" s="8">
        <f t="shared" si="2"/>
        <v>85.18518518518519</v>
      </c>
    </row>
    <row r="9" spans="1:7" ht="36" customHeight="1">
      <c r="A9" s="10" t="s">
        <v>10</v>
      </c>
      <c r="B9" s="7"/>
      <c r="C9" s="7"/>
      <c r="D9" s="7"/>
      <c r="E9" s="8"/>
      <c r="F9" s="7"/>
      <c r="G9" s="8"/>
    </row>
    <row r="10" spans="1:7" ht="36" customHeight="1">
      <c r="A10" s="9" t="s">
        <v>11</v>
      </c>
      <c r="B10" s="7">
        <v>950</v>
      </c>
      <c r="C10" s="7">
        <v>736</v>
      </c>
      <c r="D10" s="7">
        <v>990</v>
      </c>
      <c r="E10" s="8">
        <f t="shared" si="0"/>
        <v>104.21052631578947</v>
      </c>
      <c r="F10" s="7">
        <f t="shared" si="1"/>
        <v>254</v>
      </c>
      <c r="G10" s="8">
        <f t="shared" si="2"/>
        <v>34.510869565217384</v>
      </c>
    </row>
    <row r="11" spans="1:7" ht="36" customHeight="1">
      <c r="A11" s="9" t="s">
        <v>12</v>
      </c>
      <c r="B11" s="7">
        <v>14000</v>
      </c>
      <c r="C11" s="7">
        <v>11660</v>
      </c>
      <c r="D11" s="7">
        <v>14971</v>
      </c>
      <c r="E11" s="8">
        <f t="shared" si="0"/>
        <v>106.93571428571428</v>
      </c>
      <c r="F11" s="7">
        <f t="shared" si="1"/>
        <v>3311</v>
      </c>
      <c r="G11" s="8">
        <f t="shared" si="2"/>
        <v>28.39622641509434</v>
      </c>
    </row>
    <row r="12" spans="1:7" ht="36" customHeight="1">
      <c r="A12" s="9" t="s">
        <v>13</v>
      </c>
      <c r="B12" s="7">
        <v>2000</v>
      </c>
      <c r="C12" s="7">
        <v>1095</v>
      </c>
      <c r="D12" s="7">
        <v>2867</v>
      </c>
      <c r="E12" s="8">
        <f t="shared" si="0"/>
        <v>143.35</v>
      </c>
      <c r="F12" s="7">
        <f t="shared" si="1"/>
        <v>1772</v>
      </c>
      <c r="G12" s="8">
        <f t="shared" si="2"/>
        <v>161.82648401826484</v>
      </c>
    </row>
    <row r="13" spans="1:7" ht="36" customHeight="1">
      <c r="A13" s="9" t="s">
        <v>14</v>
      </c>
      <c r="B13" s="7">
        <v>5300</v>
      </c>
      <c r="C13" s="7">
        <v>4314</v>
      </c>
      <c r="D13" s="7">
        <v>5400</v>
      </c>
      <c r="E13" s="8">
        <f t="shared" si="0"/>
        <v>101.88679245283019</v>
      </c>
      <c r="F13" s="7">
        <f t="shared" si="1"/>
        <v>1086</v>
      </c>
      <c r="G13" s="8">
        <f t="shared" si="2"/>
        <v>25.173852573018074</v>
      </c>
    </row>
    <row r="14" spans="1:7" ht="36" customHeight="1">
      <c r="A14" s="6" t="s">
        <v>15</v>
      </c>
      <c r="B14" s="7">
        <f>SUM(B15:B16)+B20</f>
        <v>27800</v>
      </c>
      <c r="C14" s="7">
        <f>SUM(C15:C16)+C20</f>
        <v>29464</v>
      </c>
      <c r="D14" s="7">
        <f>SUM(D15:D16)+D20</f>
        <v>37088</v>
      </c>
      <c r="E14" s="8">
        <f t="shared" si="0"/>
        <v>133.41007194244605</v>
      </c>
      <c r="F14" s="7">
        <f t="shared" si="1"/>
        <v>7624</v>
      </c>
      <c r="G14" s="8">
        <f t="shared" si="2"/>
        <v>25.87564485473799</v>
      </c>
    </row>
    <row r="15" spans="1:7" ht="36" customHeight="1">
      <c r="A15" s="9" t="s">
        <v>16</v>
      </c>
      <c r="B15" s="7">
        <v>7400</v>
      </c>
      <c r="C15" s="7">
        <v>7080</v>
      </c>
      <c r="D15" s="7">
        <v>13504</v>
      </c>
      <c r="E15" s="8">
        <f t="shared" si="0"/>
        <v>182.48648648648648</v>
      </c>
      <c r="F15" s="7">
        <f t="shared" si="1"/>
        <v>6424</v>
      </c>
      <c r="G15" s="8">
        <f t="shared" si="2"/>
        <v>90.73446327683617</v>
      </c>
    </row>
    <row r="16" spans="1:7" ht="36" customHeight="1">
      <c r="A16" s="9" t="s">
        <v>17</v>
      </c>
      <c r="B16" s="7">
        <f>SUM(B17:B19)</f>
        <v>6500</v>
      </c>
      <c r="C16" s="7">
        <f>SUM(C17:C19)</f>
        <v>5696</v>
      </c>
      <c r="D16" s="7">
        <f>SUM(D17:D19)</f>
        <v>5778</v>
      </c>
      <c r="E16" s="8">
        <f t="shared" si="0"/>
        <v>88.8923076923077</v>
      </c>
      <c r="F16" s="7">
        <f t="shared" si="1"/>
        <v>82</v>
      </c>
      <c r="G16" s="8">
        <f t="shared" si="2"/>
        <v>1.4396067415730407</v>
      </c>
    </row>
    <row r="17" spans="1:7" ht="36" customHeight="1">
      <c r="A17" s="9" t="s">
        <v>100</v>
      </c>
      <c r="B17" s="7">
        <v>1850</v>
      </c>
      <c r="C17" s="7">
        <v>1622</v>
      </c>
      <c r="D17" s="7">
        <v>1800</v>
      </c>
      <c r="E17" s="8">
        <f t="shared" si="0"/>
        <v>97.2972972972973</v>
      </c>
      <c r="F17" s="7">
        <f t="shared" si="1"/>
        <v>178</v>
      </c>
      <c r="G17" s="8">
        <f t="shared" si="2"/>
        <v>10.974106041923548</v>
      </c>
    </row>
    <row r="18" spans="1:7" ht="36" customHeight="1">
      <c r="A18" s="9" t="s">
        <v>101</v>
      </c>
      <c r="B18" s="7">
        <v>350</v>
      </c>
      <c r="C18" s="7">
        <v>351</v>
      </c>
      <c r="D18" s="7">
        <v>192</v>
      </c>
      <c r="E18" s="8">
        <f t="shared" si="0"/>
        <v>54.85714285714286</v>
      </c>
      <c r="F18" s="7">
        <f t="shared" si="1"/>
        <v>-159</v>
      </c>
      <c r="G18" s="8">
        <f t="shared" si="2"/>
        <v>-45.299145299145295</v>
      </c>
    </row>
    <row r="19" spans="1:7" ht="36" customHeight="1">
      <c r="A19" s="9" t="s">
        <v>103</v>
      </c>
      <c r="B19" s="7">
        <v>4300</v>
      </c>
      <c r="C19" s="7">
        <v>3723</v>
      </c>
      <c r="D19" s="7">
        <v>3786</v>
      </c>
      <c r="E19" s="8">
        <f t="shared" si="0"/>
        <v>88.04651162790698</v>
      </c>
      <c r="F19" s="7">
        <f t="shared" si="1"/>
        <v>63</v>
      </c>
      <c r="G19" s="8">
        <f t="shared" si="2"/>
        <v>1.692183722804197</v>
      </c>
    </row>
    <row r="20" spans="1:7" ht="36" customHeight="1">
      <c r="A20" s="9" t="s">
        <v>18</v>
      </c>
      <c r="B20" s="7">
        <v>13900</v>
      </c>
      <c r="C20" s="7">
        <v>16688</v>
      </c>
      <c r="D20" s="7">
        <v>17806</v>
      </c>
      <c r="E20" s="8">
        <f t="shared" si="0"/>
        <v>128.10071942446044</v>
      </c>
      <c r="F20" s="7">
        <f t="shared" si="1"/>
        <v>1118</v>
      </c>
      <c r="G20" s="8">
        <f t="shared" si="2"/>
        <v>6.699424736337489</v>
      </c>
    </row>
    <row r="21" spans="1:7" ht="36" customHeight="1">
      <c r="A21" s="6" t="s">
        <v>19</v>
      </c>
      <c r="B21" s="7">
        <v>148750</v>
      </c>
      <c r="C21" s="7">
        <v>125697</v>
      </c>
      <c r="D21" s="7">
        <v>178284</v>
      </c>
      <c r="E21" s="8">
        <f t="shared" si="0"/>
        <v>119.85478991596639</v>
      </c>
      <c r="F21" s="7">
        <f t="shared" si="1"/>
        <v>52587</v>
      </c>
      <c r="G21" s="8">
        <f t="shared" si="2"/>
        <v>41.83632067591112</v>
      </c>
    </row>
  </sheetData>
  <sheetProtection/>
  <mergeCells count="8">
    <mergeCell ref="A1:G1"/>
    <mergeCell ref="F2:G2"/>
    <mergeCell ref="A3:A4"/>
    <mergeCell ref="B3:B4"/>
    <mergeCell ref="C3:C4"/>
    <mergeCell ref="D3:D4"/>
    <mergeCell ref="E3:E4"/>
    <mergeCell ref="F3:G3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3">
      <selection activeCell="C15" sqref="C15"/>
    </sheetView>
  </sheetViews>
  <sheetFormatPr defaultColWidth="9.00390625" defaultRowHeight="14.25"/>
  <cols>
    <col min="1" max="1" width="23.00390625" style="0" bestFit="1" customWidth="1"/>
    <col min="2" max="7" width="9.625" style="0" customWidth="1"/>
  </cols>
  <sheetData>
    <row r="1" spans="1:7" ht="22.5">
      <c r="A1" s="41" t="s">
        <v>97</v>
      </c>
      <c r="B1" s="41"/>
      <c r="C1" s="41"/>
      <c r="D1" s="41"/>
      <c r="E1" s="41"/>
      <c r="F1" s="41"/>
      <c r="G1" s="41"/>
    </row>
    <row r="2" spans="1:7" ht="22.5">
      <c r="A2" s="19"/>
      <c r="B2" s="19"/>
      <c r="C2" s="19"/>
      <c r="D2" s="19"/>
      <c r="E2" s="19"/>
      <c r="F2" s="19"/>
      <c r="G2" s="19"/>
    </row>
    <row r="3" spans="1:7" ht="14.25">
      <c r="A3" s="12" t="s">
        <v>43</v>
      </c>
      <c r="B3" s="12"/>
      <c r="C3" s="12"/>
      <c r="D3" s="12"/>
      <c r="F3" s="35" t="s">
        <v>1</v>
      </c>
      <c r="G3" s="35"/>
    </row>
    <row r="4" spans="1:7" ht="24.75" customHeight="1">
      <c r="A4" s="31" t="s">
        <v>44</v>
      </c>
      <c r="B4" s="36" t="s">
        <v>87</v>
      </c>
      <c r="C4" s="36" t="s">
        <v>83</v>
      </c>
      <c r="D4" s="36" t="s">
        <v>84</v>
      </c>
      <c r="E4" s="37" t="s">
        <v>45</v>
      </c>
      <c r="F4" s="39" t="s">
        <v>85</v>
      </c>
      <c r="G4" s="40"/>
    </row>
    <row r="5" spans="1:7" ht="25.5" customHeight="1">
      <c r="A5" s="31"/>
      <c r="B5" s="36"/>
      <c r="C5" s="36"/>
      <c r="D5" s="36"/>
      <c r="E5" s="38"/>
      <c r="F5" s="13" t="s">
        <v>4</v>
      </c>
      <c r="G5" s="13" t="s">
        <v>5</v>
      </c>
    </row>
    <row r="6" spans="1:7" ht="31.5" customHeight="1">
      <c r="A6" s="14" t="s">
        <v>46</v>
      </c>
      <c r="B6" s="15">
        <f>B7+B22</f>
        <v>494432</v>
      </c>
      <c r="C6" s="15">
        <f>C7+C22</f>
        <v>321326</v>
      </c>
      <c r="D6" s="15">
        <f>D7+D22</f>
        <v>446472</v>
      </c>
      <c r="E6" s="8">
        <f>D6/B6*100</f>
        <v>90.29998058378098</v>
      </c>
      <c r="F6" s="15">
        <f>D6-C6</f>
        <v>125146</v>
      </c>
      <c r="G6" s="8">
        <f>F6/C6*100</f>
        <v>38.94673944841065</v>
      </c>
    </row>
    <row r="7" spans="1:7" ht="31.5" customHeight="1">
      <c r="A7" s="14" t="s">
        <v>47</v>
      </c>
      <c r="B7" s="15">
        <f>SUM(B8:B21)</f>
        <v>300665</v>
      </c>
      <c r="C7" s="15">
        <f>SUM(C8:C21)</f>
        <v>195336</v>
      </c>
      <c r="D7" s="15">
        <f>SUM(D8:D21)</f>
        <v>265206</v>
      </c>
      <c r="E7" s="8">
        <f aca="true" t="shared" si="0" ref="E7:E22">D7/B7*100</f>
        <v>88.20647564565213</v>
      </c>
      <c r="F7" s="15">
        <f aca="true" t="shared" si="1" ref="F7:F22">D7-C7</f>
        <v>69870</v>
      </c>
      <c r="G7" s="8">
        <f aca="true" t="shared" si="2" ref="G7:G22">F7/C7*100</f>
        <v>35.769136257525496</v>
      </c>
    </row>
    <row r="8" spans="1:7" ht="31.5" customHeight="1">
      <c r="A8" s="16" t="s">
        <v>48</v>
      </c>
      <c r="B8" s="15">
        <v>43264</v>
      </c>
      <c r="C8" s="15">
        <v>30186</v>
      </c>
      <c r="D8" s="28">
        <v>39531</v>
      </c>
      <c r="E8" s="8">
        <f t="shared" si="0"/>
        <v>91.37157914201184</v>
      </c>
      <c r="F8" s="15">
        <f t="shared" si="1"/>
        <v>9345</v>
      </c>
      <c r="G8" s="8">
        <f t="shared" si="2"/>
        <v>30.95806002782747</v>
      </c>
    </row>
    <row r="9" spans="1:7" ht="31.5" customHeight="1">
      <c r="A9" s="16" t="s">
        <v>49</v>
      </c>
      <c r="B9" s="15">
        <v>20893</v>
      </c>
      <c r="C9" s="15">
        <v>17340</v>
      </c>
      <c r="D9" s="28">
        <v>19865</v>
      </c>
      <c r="E9" s="8">
        <f t="shared" si="0"/>
        <v>95.07969176279136</v>
      </c>
      <c r="F9" s="15">
        <f t="shared" si="1"/>
        <v>2525</v>
      </c>
      <c r="G9" s="8">
        <f t="shared" si="2"/>
        <v>14.561707035755479</v>
      </c>
    </row>
    <row r="10" spans="1:7" ht="31.5" customHeight="1">
      <c r="A10" s="16" t="s">
        <v>50</v>
      </c>
      <c r="B10" s="15">
        <v>65031</v>
      </c>
      <c r="C10" s="15">
        <v>49594</v>
      </c>
      <c r="D10" s="28">
        <v>63720</v>
      </c>
      <c r="E10" s="8">
        <f t="shared" si="0"/>
        <v>97.98403838169489</v>
      </c>
      <c r="F10" s="15">
        <f t="shared" si="1"/>
        <v>14126</v>
      </c>
      <c r="G10" s="8">
        <f t="shared" si="2"/>
        <v>28.48328426825826</v>
      </c>
    </row>
    <row r="11" spans="1:7" ht="31.5" customHeight="1">
      <c r="A11" s="16" t="s">
        <v>51</v>
      </c>
      <c r="B11" s="15">
        <v>6237</v>
      </c>
      <c r="C11" s="15">
        <v>2545</v>
      </c>
      <c r="D11" s="28">
        <v>5962</v>
      </c>
      <c r="E11" s="8">
        <f t="shared" si="0"/>
        <v>95.59082892416225</v>
      </c>
      <c r="F11" s="15">
        <f t="shared" si="1"/>
        <v>3417</v>
      </c>
      <c r="G11" s="8">
        <f t="shared" si="2"/>
        <v>134.26326129666012</v>
      </c>
    </row>
    <row r="12" spans="1:7" ht="31.5" customHeight="1">
      <c r="A12" s="16" t="s">
        <v>52</v>
      </c>
      <c r="B12" s="15">
        <v>6498</v>
      </c>
      <c r="C12" s="15">
        <v>4788</v>
      </c>
      <c r="D12" s="28">
        <v>5837</v>
      </c>
      <c r="E12" s="8">
        <f t="shared" si="0"/>
        <v>89.82763927362265</v>
      </c>
      <c r="F12" s="15">
        <f t="shared" si="1"/>
        <v>1049</v>
      </c>
      <c r="G12" s="8">
        <f t="shared" si="2"/>
        <v>21.908939014202172</v>
      </c>
    </row>
    <row r="13" spans="1:7" ht="31.5" customHeight="1">
      <c r="A13" s="16" t="s">
        <v>53</v>
      </c>
      <c r="B13" s="15">
        <v>29803</v>
      </c>
      <c r="C13" s="15">
        <v>15488</v>
      </c>
      <c r="D13" s="28">
        <v>22425</v>
      </c>
      <c r="E13" s="8">
        <f t="shared" si="0"/>
        <v>75.24410294265678</v>
      </c>
      <c r="F13" s="15">
        <f t="shared" si="1"/>
        <v>6937</v>
      </c>
      <c r="G13" s="8">
        <f t="shared" si="2"/>
        <v>44.78951446280991</v>
      </c>
    </row>
    <row r="14" spans="1:7" ht="31.5" customHeight="1">
      <c r="A14" s="16" t="s">
        <v>54</v>
      </c>
      <c r="B14" s="15">
        <v>18408</v>
      </c>
      <c r="C14" s="15">
        <v>13047</v>
      </c>
      <c r="D14" s="28">
        <v>14974</v>
      </c>
      <c r="E14" s="8">
        <f t="shared" si="0"/>
        <v>81.34506736201651</v>
      </c>
      <c r="F14" s="15">
        <f t="shared" si="1"/>
        <v>1927</v>
      </c>
      <c r="G14" s="8">
        <f t="shared" si="2"/>
        <v>14.769678853376256</v>
      </c>
    </row>
    <row r="15" spans="1:7" ht="31.5" customHeight="1">
      <c r="A15" s="16" t="s">
        <v>55</v>
      </c>
      <c r="B15" s="15">
        <v>10536</v>
      </c>
      <c r="C15" s="15">
        <v>5789</v>
      </c>
      <c r="D15" s="28">
        <v>7857</v>
      </c>
      <c r="E15" s="8">
        <f t="shared" si="0"/>
        <v>74.57289293849658</v>
      </c>
      <c r="F15" s="15">
        <f t="shared" si="1"/>
        <v>2068</v>
      </c>
      <c r="G15" s="8">
        <f t="shared" si="2"/>
        <v>35.72292278459147</v>
      </c>
    </row>
    <row r="16" spans="1:7" ht="31.5" customHeight="1">
      <c r="A16" s="16" t="s">
        <v>56</v>
      </c>
      <c r="B16" s="15">
        <v>8689</v>
      </c>
      <c r="C16" s="15">
        <v>4603</v>
      </c>
      <c r="D16" s="28">
        <v>6876</v>
      </c>
      <c r="E16" s="8">
        <f t="shared" si="0"/>
        <v>79.13453792150995</v>
      </c>
      <c r="F16" s="15">
        <f t="shared" si="1"/>
        <v>2273</v>
      </c>
      <c r="G16" s="8">
        <f t="shared" si="2"/>
        <v>49.38083858353248</v>
      </c>
    </row>
    <row r="17" spans="1:7" ht="31.5" customHeight="1">
      <c r="A17" s="17" t="s">
        <v>57</v>
      </c>
      <c r="B17" s="15">
        <v>46886</v>
      </c>
      <c r="C17" s="15">
        <v>31773</v>
      </c>
      <c r="D17" s="28">
        <v>42625</v>
      </c>
      <c r="E17" s="8">
        <f t="shared" si="0"/>
        <v>90.9119993174935</v>
      </c>
      <c r="F17" s="15">
        <f t="shared" si="1"/>
        <v>10852</v>
      </c>
      <c r="G17" s="8">
        <f t="shared" si="2"/>
        <v>34.1547855097095</v>
      </c>
    </row>
    <row r="18" spans="1:7" ht="31.5" customHeight="1">
      <c r="A18" s="16" t="s">
        <v>58</v>
      </c>
      <c r="B18" s="15">
        <v>11477</v>
      </c>
      <c r="C18" s="15">
        <v>2170</v>
      </c>
      <c r="D18" s="28">
        <v>9237</v>
      </c>
      <c r="E18" s="8">
        <f t="shared" si="0"/>
        <v>80.4827045395138</v>
      </c>
      <c r="F18" s="15">
        <f t="shared" si="1"/>
        <v>7067</v>
      </c>
      <c r="G18" s="8">
        <f t="shared" si="2"/>
        <v>325.66820276497697</v>
      </c>
    </row>
    <row r="19" spans="1:7" ht="31.5" customHeight="1">
      <c r="A19" s="16" t="s">
        <v>94</v>
      </c>
      <c r="B19" s="15">
        <v>13621</v>
      </c>
      <c r="C19" s="15">
        <v>9307</v>
      </c>
      <c r="D19" s="28">
        <v>10761</v>
      </c>
      <c r="E19" s="8">
        <f>D19/B19*100</f>
        <v>79.00301005799868</v>
      </c>
      <c r="F19" s="15">
        <f>D19-C19</f>
        <v>1454</v>
      </c>
      <c r="G19" s="8">
        <f>F19/C19*100</f>
        <v>15.622649618566669</v>
      </c>
    </row>
    <row r="20" spans="1:7" ht="31.5" customHeight="1">
      <c r="A20" s="16" t="s">
        <v>67</v>
      </c>
      <c r="B20" s="15">
        <v>13673</v>
      </c>
      <c r="C20" s="15">
        <v>5440</v>
      </c>
      <c r="D20" s="28">
        <v>11579</v>
      </c>
      <c r="E20" s="8">
        <f t="shared" si="0"/>
        <v>84.68514590799386</v>
      </c>
      <c r="F20" s="15">
        <f t="shared" si="1"/>
        <v>6139</v>
      </c>
      <c r="G20" s="8">
        <f t="shared" si="2"/>
        <v>112.84926470588235</v>
      </c>
    </row>
    <row r="21" spans="1:7" ht="31.5" customHeight="1">
      <c r="A21" s="16" t="s">
        <v>59</v>
      </c>
      <c r="B21" s="15">
        <v>5649</v>
      </c>
      <c r="C21" s="15">
        <v>3266</v>
      </c>
      <c r="D21" s="28">
        <v>3957</v>
      </c>
      <c r="E21" s="8">
        <f t="shared" si="0"/>
        <v>70.0477960701009</v>
      </c>
      <c r="F21" s="15">
        <f t="shared" si="1"/>
        <v>691</v>
      </c>
      <c r="G21" s="8">
        <f t="shared" si="2"/>
        <v>21.157379056950397</v>
      </c>
    </row>
    <row r="22" spans="1:7" ht="31.5" customHeight="1">
      <c r="A22" s="18" t="s">
        <v>60</v>
      </c>
      <c r="B22" s="15">
        <v>193767</v>
      </c>
      <c r="C22" s="15">
        <v>125990</v>
      </c>
      <c r="D22" s="28">
        <v>181266</v>
      </c>
      <c r="E22" s="8">
        <f t="shared" si="0"/>
        <v>93.54843704036291</v>
      </c>
      <c r="F22" s="15">
        <f t="shared" si="1"/>
        <v>55276</v>
      </c>
      <c r="G22" s="8">
        <f t="shared" si="2"/>
        <v>43.87332327962537</v>
      </c>
    </row>
  </sheetData>
  <sheetProtection/>
  <mergeCells count="8">
    <mergeCell ref="A1:G1"/>
    <mergeCell ref="F3:G3"/>
    <mergeCell ref="A4:A5"/>
    <mergeCell ref="B4:B5"/>
    <mergeCell ref="C4:C5"/>
    <mergeCell ref="D4:D5"/>
    <mergeCell ref="E4:E5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7">
      <selection activeCell="A20" sqref="A20"/>
    </sheetView>
  </sheetViews>
  <sheetFormatPr defaultColWidth="9.00390625" defaultRowHeight="14.25"/>
  <cols>
    <col min="1" max="1" width="35.375" style="0" bestFit="1" customWidth="1"/>
    <col min="2" max="2" width="13.00390625" style="0" customWidth="1"/>
    <col min="3" max="3" width="12.50390625" style="0" customWidth="1"/>
    <col min="4" max="5" width="12.625" style="0" customWidth="1"/>
  </cols>
  <sheetData>
    <row r="1" spans="1:5" ht="22.5">
      <c r="A1" s="29" t="s">
        <v>88</v>
      </c>
      <c r="B1" s="29"/>
      <c r="C1" s="29"/>
      <c r="D1" s="29"/>
      <c r="E1" s="29"/>
    </row>
    <row r="2" spans="1:5" ht="30" customHeight="1">
      <c r="A2" s="1" t="s">
        <v>61</v>
      </c>
      <c r="B2" s="2"/>
      <c r="C2" s="3"/>
      <c r="D2" s="30" t="s">
        <v>1</v>
      </c>
      <c r="E2" s="30"/>
    </row>
    <row r="3" spans="1:5" ht="23.25" customHeight="1">
      <c r="A3" s="31" t="s">
        <v>2</v>
      </c>
      <c r="B3" s="32" t="s">
        <v>89</v>
      </c>
      <c r="C3" s="32" t="s">
        <v>84</v>
      </c>
      <c r="D3" s="33" t="s">
        <v>90</v>
      </c>
      <c r="E3" s="33"/>
    </row>
    <row r="4" spans="1:5" ht="24" customHeight="1">
      <c r="A4" s="31"/>
      <c r="B4" s="32"/>
      <c r="C4" s="32"/>
      <c r="D4" s="5" t="s">
        <v>4</v>
      </c>
      <c r="E4" s="5" t="s">
        <v>5</v>
      </c>
    </row>
    <row r="5" spans="1:5" ht="36" customHeight="1">
      <c r="A5" s="6" t="s">
        <v>6</v>
      </c>
      <c r="B5" s="7">
        <f>B6+B14</f>
        <v>250000</v>
      </c>
      <c r="C5" s="7">
        <f>C6+C14</f>
        <v>190398</v>
      </c>
      <c r="D5" s="7">
        <f>B5-C5</f>
        <v>59602</v>
      </c>
      <c r="E5" s="8">
        <f>(B5/C5-1)*100</f>
        <v>31.30390025105305</v>
      </c>
    </row>
    <row r="6" spans="1:5" ht="36" customHeight="1">
      <c r="A6" s="6" t="s">
        <v>7</v>
      </c>
      <c r="B6" s="7">
        <f>B7+B8+B10+B11+B12+B13</f>
        <v>207700</v>
      </c>
      <c r="C6" s="7">
        <f>C7+C8+C10+C11+C12+C13</f>
        <v>153110</v>
      </c>
      <c r="D6" s="7">
        <f aca="true" t="shared" si="0" ref="D6:D21">B6-C6</f>
        <v>54590</v>
      </c>
      <c r="E6" s="8">
        <f aca="true" t="shared" si="1" ref="E6:E21">(B6/C6-1)*100</f>
        <v>35.65410489190779</v>
      </c>
    </row>
    <row r="7" spans="1:5" ht="36" customHeight="1">
      <c r="A7" s="9" t="s">
        <v>8</v>
      </c>
      <c r="B7" s="20">
        <v>42100</v>
      </c>
      <c r="C7" s="7">
        <v>30693</v>
      </c>
      <c r="D7" s="7">
        <f t="shared" si="0"/>
        <v>11407</v>
      </c>
      <c r="E7" s="8">
        <f t="shared" si="1"/>
        <v>37.16482585605838</v>
      </c>
    </row>
    <row r="8" spans="1:5" ht="36" customHeight="1">
      <c r="A8" s="9" t="s">
        <v>9</v>
      </c>
      <c r="B8" s="20">
        <v>27800</v>
      </c>
      <c r="C8" s="7">
        <v>19967</v>
      </c>
      <c r="D8" s="7">
        <f t="shared" si="0"/>
        <v>7833</v>
      </c>
      <c r="E8" s="8">
        <f t="shared" si="1"/>
        <v>39.22972905293736</v>
      </c>
    </row>
    <row r="9" spans="1:5" ht="36" customHeight="1">
      <c r="A9" s="10" t="s">
        <v>10</v>
      </c>
      <c r="B9" s="20">
        <v>11000</v>
      </c>
      <c r="C9" s="7">
        <v>7921</v>
      </c>
      <c r="D9" s="7">
        <f t="shared" si="0"/>
        <v>3079</v>
      </c>
      <c r="E9" s="8">
        <f t="shared" si="1"/>
        <v>38.87135462694105</v>
      </c>
    </row>
    <row r="10" spans="1:5" ht="36" customHeight="1">
      <c r="A10" s="9" t="s">
        <v>11</v>
      </c>
      <c r="B10" s="20">
        <v>11300</v>
      </c>
      <c r="C10" s="7">
        <v>8587</v>
      </c>
      <c r="D10" s="7">
        <f t="shared" si="0"/>
        <v>2713</v>
      </c>
      <c r="E10" s="8">
        <f t="shared" si="1"/>
        <v>31.594270408757417</v>
      </c>
    </row>
    <row r="11" spans="1:5" ht="36" customHeight="1">
      <c r="A11" s="9" t="s">
        <v>12</v>
      </c>
      <c r="B11" s="20">
        <v>19800</v>
      </c>
      <c r="C11" s="7">
        <v>14971</v>
      </c>
      <c r="D11" s="7">
        <f t="shared" si="0"/>
        <v>4829</v>
      </c>
      <c r="E11" s="8">
        <f t="shared" si="1"/>
        <v>32.2556943423953</v>
      </c>
    </row>
    <row r="12" spans="1:5" ht="36" customHeight="1">
      <c r="A12" s="9" t="s">
        <v>13</v>
      </c>
      <c r="B12" s="20">
        <v>3700</v>
      </c>
      <c r="C12" s="7">
        <v>2867</v>
      </c>
      <c r="D12" s="7">
        <f t="shared" si="0"/>
        <v>833</v>
      </c>
      <c r="E12" s="8">
        <f t="shared" si="1"/>
        <v>29.05476107429368</v>
      </c>
    </row>
    <row r="13" spans="1:5" ht="36" customHeight="1">
      <c r="A13" s="9" t="s">
        <v>14</v>
      </c>
      <c r="B13" s="20">
        <v>103000</v>
      </c>
      <c r="C13" s="7">
        <v>76025</v>
      </c>
      <c r="D13" s="7">
        <f t="shared" si="0"/>
        <v>26975</v>
      </c>
      <c r="E13" s="8">
        <f t="shared" si="1"/>
        <v>35.481749424531394</v>
      </c>
    </row>
    <row r="14" spans="1:5" ht="36" customHeight="1">
      <c r="A14" s="6" t="s">
        <v>15</v>
      </c>
      <c r="B14" s="7">
        <f>SUM(B15:B16)+B20</f>
        <v>42300</v>
      </c>
      <c r="C14" s="7">
        <f>SUM(C15:C16)+C20</f>
        <v>37288</v>
      </c>
      <c r="D14" s="7">
        <f t="shared" si="0"/>
        <v>5012</v>
      </c>
      <c r="E14" s="8">
        <f t="shared" si="1"/>
        <v>13.441321604805845</v>
      </c>
    </row>
    <row r="15" spans="1:5" ht="36" customHeight="1">
      <c r="A15" s="9" t="s">
        <v>16</v>
      </c>
      <c r="B15" s="7">
        <v>14000</v>
      </c>
      <c r="C15" s="7">
        <v>13504</v>
      </c>
      <c r="D15" s="7">
        <f t="shared" si="0"/>
        <v>496</v>
      </c>
      <c r="E15" s="8">
        <f t="shared" si="1"/>
        <v>3.672985781990512</v>
      </c>
    </row>
    <row r="16" spans="1:5" ht="36" customHeight="1">
      <c r="A16" s="9" t="s">
        <v>17</v>
      </c>
      <c r="B16" s="7">
        <f>SUM(B17:B19)</f>
        <v>7100</v>
      </c>
      <c r="C16" s="7">
        <f>SUM(C17:C19)</f>
        <v>5778</v>
      </c>
      <c r="D16" s="7">
        <f t="shared" si="0"/>
        <v>1322</v>
      </c>
      <c r="E16" s="8">
        <f t="shared" si="1"/>
        <v>22.879889235029417</v>
      </c>
    </row>
    <row r="17" spans="1:5" ht="36" customHeight="1">
      <c r="A17" s="9" t="s">
        <v>100</v>
      </c>
      <c r="B17" s="20">
        <v>1800</v>
      </c>
      <c r="C17" s="7">
        <v>1800</v>
      </c>
      <c r="D17" s="7">
        <f t="shared" si="0"/>
        <v>0</v>
      </c>
      <c r="E17" s="8">
        <f t="shared" si="1"/>
        <v>0</v>
      </c>
    </row>
    <row r="18" spans="1:5" ht="36" customHeight="1">
      <c r="A18" s="9" t="s">
        <v>101</v>
      </c>
      <c r="B18" s="20">
        <v>200</v>
      </c>
      <c r="C18" s="7">
        <v>192</v>
      </c>
      <c r="D18" s="7">
        <f t="shared" si="0"/>
        <v>8</v>
      </c>
      <c r="E18" s="8">
        <f t="shared" si="1"/>
        <v>4.166666666666674</v>
      </c>
    </row>
    <row r="19" spans="1:5" ht="36" customHeight="1">
      <c r="A19" s="9" t="s">
        <v>103</v>
      </c>
      <c r="B19" s="20">
        <v>5100</v>
      </c>
      <c r="C19" s="7">
        <v>3786</v>
      </c>
      <c r="D19" s="7">
        <f t="shared" si="0"/>
        <v>1314</v>
      </c>
      <c r="E19" s="8">
        <f t="shared" si="1"/>
        <v>34.70681458003169</v>
      </c>
    </row>
    <row r="20" spans="1:5" ht="36" customHeight="1">
      <c r="A20" s="9" t="s">
        <v>18</v>
      </c>
      <c r="B20" s="20">
        <v>21200</v>
      </c>
      <c r="C20" s="7">
        <v>18006</v>
      </c>
      <c r="D20" s="7">
        <f t="shared" si="0"/>
        <v>3194</v>
      </c>
      <c r="E20" s="8">
        <f t="shared" si="1"/>
        <v>17.738531600577588</v>
      </c>
    </row>
    <row r="21" spans="1:5" ht="36" customHeight="1">
      <c r="A21" s="6" t="s">
        <v>19</v>
      </c>
      <c r="B21" s="7">
        <v>214800</v>
      </c>
      <c r="C21" s="7">
        <v>178284</v>
      </c>
      <c r="D21" s="7">
        <f t="shared" si="0"/>
        <v>36516</v>
      </c>
      <c r="E21" s="8">
        <f t="shared" si="1"/>
        <v>20.481927710843383</v>
      </c>
    </row>
  </sheetData>
  <sheetProtection/>
  <mergeCells count="6">
    <mergeCell ref="A1:E1"/>
    <mergeCell ref="D2:E2"/>
    <mergeCell ref="A3:A4"/>
    <mergeCell ref="B3:B4"/>
    <mergeCell ref="C3:C4"/>
    <mergeCell ref="D3:E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1" sqref="A21"/>
    </sheetView>
  </sheetViews>
  <sheetFormatPr defaultColWidth="9.00390625" defaultRowHeight="14.25"/>
  <cols>
    <col min="1" max="1" width="27.875" style="0" bestFit="1" customWidth="1"/>
    <col min="2" max="5" width="12.625" style="0" customWidth="1"/>
  </cols>
  <sheetData>
    <row r="1" spans="1:5" ht="22.5">
      <c r="A1" s="34" t="s">
        <v>91</v>
      </c>
      <c r="B1" s="34"/>
      <c r="C1" s="34"/>
      <c r="D1" s="34"/>
      <c r="E1" s="34"/>
    </row>
    <row r="2" spans="1:5" ht="22.5">
      <c r="A2" s="11"/>
      <c r="B2" s="11"/>
      <c r="C2" s="11"/>
      <c r="D2" s="11"/>
      <c r="E2" s="11"/>
    </row>
    <row r="3" spans="1:5" ht="14.25">
      <c r="A3" s="12" t="s">
        <v>62</v>
      </c>
      <c r="B3" s="12"/>
      <c r="C3" s="12"/>
      <c r="D3" s="35" t="s">
        <v>1</v>
      </c>
      <c r="E3" s="35"/>
    </row>
    <row r="4" spans="1:5" ht="28.5" customHeight="1">
      <c r="A4" s="31" t="s">
        <v>44</v>
      </c>
      <c r="B4" s="36" t="s">
        <v>89</v>
      </c>
      <c r="C4" s="36" t="s">
        <v>95</v>
      </c>
      <c r="D4" s="39" t="s">
        <v>90</v>
      </c>
      <c r="E4" s="40"/>
    </row>
    <row r="5" spans="1:5" ht="27" customHeight="1">
      <c r="A5" s="31"/>
      <c r="B5" s="36"/>
      <c r="C5" s="36"/>
      <c r="D5" s="13" t="s">
        <v>4</v>
      </c>
      <c r="E5" s="13" t="s">
        <v>5</v>
      </c>
    </row>
    <row r="6" spans="1:5" ht="31.5" customHeight="1">
      <c r="A6" s="4" t="s">
        <v>46</v>
      </c>
      <c r="B6" s="15">
        <f>B7+B22</f>
        <v>498752</v>
      </c>
      <c r="C6" s="15">
        <f>C7+C22</f>
        <v>417760</v>
      </c>
      <c r="D6" s="15">
        <f>B6-C6</f>
        <v>80992</v>
      </c>
      <c r="E6" s="8">
        <f>(B6/C6-1)*100</f>
        <v>19.38720796629645</v>
      </c>
    </row>
    <row r="7" spans="1:5" ht="31.5" customHeight="1">
      <c r="A7" s="21" t="s">
        <v>47</v>
      </c>
      <c r="B7" s="15">
        <f>SUM(B8:B21)</f>
        <v>284752</v>
      </c>
      <c r="C7" s="15">
        <f>SUM(C8:C21)</f>
        <v>239756</v>
      </c>
      <c r="D7" s="15">
        <f aca="true" t="shared" si="0" ref="D7:D22">B7-C7</f>
        <v>44996</v>
      </c>
      <c r="E7" s="8">
        <f aca="true" t="shared" si="1" ref="E7:E22">(B7/C7-1)*100</f>
        <v>18.767413537096054</v>
      </c>
    </row>
    <row r="8" spans="1:5" ht="31.5" customHeight="1">
      <c r="A8" s="22" t="s">
        <v>63</v>
      </c>
      <c r="B8" s="23">
        <v>74950</v>
      </c>
      <c r="C8" s="15">
        <v>65553</v>
      </c>
      <c r="D8" s="15">
        <f t="shared" si="0"/>
        <v>9397</v>
      </c>
      <c r="E8" s="8">
        <f t="shared" si="1"/>
        <v>14.334965600353922</v>
      </c>
    </row>
    <row r="9" spans="1:5" ht="31.5" customHeight="1">
      <c r="A9" s="22" t="s">
        <v>64</v>
      </c>
      <c r="B9" s="23">
        <v>18034</v>
      </c>
      <c r="C9" s="15">
        <v>16143</v>
      </c>
      <c r="D9" s="15">
        <f t="shared" si="0"/>
        <v>1891</v>
      </c>
      <c r="E9" s="8">
        <f t="shared" si="1"/>
        <v>11.714055627826303</v>
      </c>
    </row>
    <row r="10" spans="1:5" ht="31.5" customHeight="1">
      <c r="A10" s="22" t="s">
        <v>65</v>
      </c>
      <c r="B10" s="23">
        <v>80712</v>
      </c>
      <c r="C10" s="15">
        <v>67706</v>
      </c>
      <c r="D10" s="15">
        <f t="shared" si="0"/>
        <v>13006</v>
      </c>
      <c r="E10" s="8">
        <f t="shared" si="1"/>
        <v>19.209523528195426</v>
      </c>
    </row>
    <row r="11" spans="1:5" ht="31.5" customHeight="1">
      <c r="A11" s="22" t="s">
        <v>66</v>
      </c>
      <c r="B11" s="23">
        <v>7535</v>
      </c>
      <c r="C11" s="15">
        <v>6084</v>
      </c>
      <c r="D11" s="15">
        <f t="shared" si="0"/>
        <v>1451</v>
      </c>
      <c r="E11" s="8">
        <f t="shared" si="1"/>
        <v>23.849441157133455</v>
      </c>
    </row>
    <row r="12" spans="1:5" ht="31.5" customHeight="1">
      <c r="A12" s="22" t="s">
        <v>104</v>
      </c>
      <c r="B12" s="23">
        <v>4112</v>
      </c>
      <c r="C12" s="15">
        <v>3576</v>
      </c>
      <c r="D12" s="15">
        <f t="shared" si="0"/>
        <v>536</v>
      </c>
      <c r="E12" s="8">
        <f t="shared" si="1"/>
        <v>14.988814317673382</v>
      </c>
    </row>
    <row r="13" spans="1:5" ht="31.5" customHeight="1">
      <c r="A13" s="22" t="s">
        <v>105</v>
      </c>
      <c r="B13" s="23">
        <v>18166</v>
      </c>
      <c r="C13" s="15">
        <v>15424</v>
      </c>
      <c r="D13" s="15">
        <f t="shared" si="0"/>
        <v>2742</v>
      </c>
      <c r="E13" s="8">
        <f t="shared" si="1"/>
        <v>17.777489626556008</v>
      </c>
    </row>
    <row r="14" spans="1:5" ht="31.5" customHeight="1">
      <c r="A14" s="22" t="s">
        <v>106</v>
      </c>
      <c r="B14" s="23">
        <v>8779</v>
      </c>
      <c r="C14" s="15">
        <v>6963</v>
      </c>
      <c r="D14" s="15">
        <f t="shared" si="0"/>
        <v>1816</v>
      </c>
      <c r="E14" s="8">
        <f t="shared" si="1"/>
        <v>26.080712336636513</v>
      </c>
    </row>
    <row r="15" spans="1:5" ht="31.5" customHeight="1">
      <c r="A15" s="22" t="s">
        <v>107</v>
      </c>
      <c r="B15" s="23">
        <v>3448</v>
      </c>
      <c r="C15" s="15">
        <v>2341</v>
      </c>
      <c r="D15" s="15">
        <f t="shared" si="0"/>
        <v>1107</v>
      </c>
      <c r="E15" s="8">
        <f t="shared" si="1"/>
        <v>47.287483981204616</v>
      </c>
    </row>
    <row r="16" spans="1:5" ht="31.5" customHeight="1">
      <c r="A16" s="22" t="s">
        <v>108</v>
      </c>
      <c r="B16" s="23">
        <v>15563</v>
      </c>
      <c r="C16" s="15">
        <v>13725</v>
      </c>
      <c r="D16" s="15">
        <f t="shared" si="0"/>
        <v>1838</v>
      </c>
      <c r="E16" s="8">
        <f t="shared" si="1"/>
        <v>13.391621129326037</v>
      </c>
    </row>
    <row r="17" spans="1:5" ht="31.5" customHeight="1">
      <c r="A17" s="24" t="s">
        <v>109</v>
      </c>
      <c r="B17" s="23">
        <v>30088</v>
      </c>
      <c r="C17" s="15">
        <v>24190</v>
      </c>
      <c r="D17" s="15">
        <f t="shared" si="0"/>
        <v>5898</v>
      </c>
      <c r="E17" s="8">
        <f t="shared" si="1"/>
        <v>24.381976023150067</v>
      </c>
    </row>
    <row r="18" spans="1:5" ht="31.5" customHeight="1">
      <c r="A18" s="22" t="s">
        <v>110</v>
      </c>
      <c r="B18" s="23">
        <v>4072</v>
      </c>
      <c r="C18" s="15">
        <v>3554</v>
      </c>
      <c r="D18" s="15">
        <f t="shared" si="0"/>
        <v>518</v>
      </c>
      <c r="E18" s="8">
        <f t="shared" si="1"/>
        <v>14.575126617895329</v>
      </c>
    </row>
    <row r="19" spans="1:5" ht="31.5" customHeight="1">
      <c r="A19" s="22" t="s">
        <v>111</v>
      </c>
      <c r="B19" s="23">
        <v>14213</v>
      </c>
      <c r="C19" s="15">
        <v>10151</v>
      </c>
      <c r="D19" s="15">
        <f t="shared" si="0"/>
        <v>4062</v>
      </c>
      <c r="E19" s="8">
        <f t="shared" si="1"/>
        <v>40.01576199389223</v>
      </c>
    </row>
    <row r="20" spans="1:5" ht="31.5" customHeight="1">
      <c r="A20" s="22" t="s">
        <v>112</v>
      </c>
      <c r="B20" s="23">
        <v>288</v>
      </c>
      <c r="C20" s="15">
        <v>246</v>
      </c>
      <c r="D20" s="15">
        <f t="shared" si="0"/>
        <v>42</v>
      </c>
      <c r="E20" s="8">
        <f t="shared" si="1"/>
        <v>17.07317073170731</v>
      </c>
    </row>
    <row r="21" spans="1:5" ht="31.5" customHeight="1">
      <c r="A21" s="22" t="s">
        <v>113</v>
      </c>
      <c r="B21" s="15">
        <v>4792</v>
      </c>
      <c r="C21" s="15">
        <v>4100</v>
      </c>
      <c r="D21" s="15">
        <f t="shared" si="0"/>
        <v>692</v>
      </c>
      <c r="E21" s="8">
        <f t="shared" si="1"/>
        <v>16.8780487804878</v>
      </c>
    </row>
    <row r="22" spans="1:5" ht="31.5" customHeight="1">
      <c r="A22" s="25" t="s">
        <v>60</v>
      </c>
      <c r="B22" s="15">
        <v>214000</v>
      </c>
      <c r="C22" s="15">
        <v>178004</v>
      </c>
      <c r="D22" s="15">
        <f t="shared" si="0"/>
        <v>35996</v>
      </c>
      <c r="E22" s="8">
        <f t="shared" si="1"/>
        <v>20.22201748275321</v>
      </c>
    </row>
  </sheetData>
  <sheetProtection/>
  <mergeCells count="6">
    <mergeCell ref="A1:E1"/>
    <mergeCell ref="D3:E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35.375" style="0" bestFit="1" customWidth="1"/>
    <col min="2" max="5" width="12.625" style="0" customWidth="1"/>
  </cols>
  <sheetData>
    <row r="1" spans="1:5" ht="22.5">
      <c r="A1" s="29" t="s">
        <v>98</v>
      </c>
      <c r="B1" s="29"/>
      <c r="C1" s="29"/>
      <c r="D1" s="29"/>
      <c r="E1" s="29"/>
    </row>
    <row r="2" spans="1:5" ht="27.75" customHeight="1">
      <c r="A2" s="1" t="s">
        <v>68</v>
      </c>
      <c r="B2" s="2"/>
      <c r="C2" s="3"/>
      <c r="D2" s="30" t="s">
        <v>1</v>
      </c>
      <c r="E2" s="30"/>
    </row>
    <row r="3" spans="1:5" ht="21.75" customHeight="1">
      <c r="A3" s="31" t="s">
        <v>2</v>
      </c>
      <c r="B3" s="32" t="s">
        <v>89</v>
      </c>
      <c r="C3" s="32" t="s">
        <v>84</v>
      </c>
      <c r="D3" s="33" t="s">
        <v>90</v>
      </c>
      <c r="E3" s="33"/>
    </row>
    <row r="4" spans="1:5" ht="19.5" customHeight="1">
      <c r="A4" s="31"/>
      <c r="B4" s="32"/>
      <c r="C4" s="32"/>
      <c r="D4" s="5" t="s">
        <v>4</v>
      </c>
      <c r="E4" s="5" t="s">
        <v>5</v>
      </c>
    </row>
    <row r="5" spans="1:5" ht="36" customHeight="1">
      <c r="A5" s="6" t="s">
        <v>6</v>
      </c>
      <c r="B5" s="7">
        <f>B6+B14</f>
        <v>77470</v>
      </c>
      <c r="C5" s="7">
        <f>C6+C14</f>
        <v>64066</v>
      </c>
      <c r="D5" s="7">
        <f>B5-C5</f>
        <v>13404</v>
      </c>
      <c r="E5" s="8">
        <f>(B5/C5-1)*100</f>
        <v>20.922174008054185</v>
      </c>
    </row>
    <row r="6" spans="1:5" ht="36" customHeight="1">
      <c r="A6" s="6" t="s">
        <v>7</v>
      </c>
      <c r="B6" s="7">
        <f>B7+B8+B10+B11+B12+B13</f>
        <v>35370</v>
      </c>
      <c r="C6" s="7">
        <f>C7+C8+C10+C11+C12+C13</f>
        <v>26978</v>
      </c>
      <c r="D6" s="7">
        <f aca="true" t="shared" si="0" ref="D6:D21">B6-C6</f>
        <v>8392</v>
      </c>
      <c r="E6" s="8">
        <f aca="true" t="shared" si="1" ref="E6:E21">(B6/C6-1)*100</f>
        <v>31.106827785603073</v>
      </c>
    </row>
    <row r="7" spans="1:5" ht="36" customHeight="1">
      <c r="A7" s="9" t="s">
        <v>8</v>
      </c>
      <c r="B7" s="7">
        <v>3400</v>
      </c>
      <c r="C7" s="7">
        <v>2700</v>
      </c>
      <c r="D7" s="7">
        <f t="shared" si="0"/>
        <v>700</v>
      </c>
      <c r="E7" s="8">
        <f t="shared" si="1"/>
        <v>25.92592592592593</v>
      </c>
    </row>
    <row r="8" spans="1:5" ht="36" customHeight="1">
      <c r="A8" s="9" t="s">
        <v>9</v>
      </c>
      <c r="B8" s="7">
        <v>70</v>
      </c>
      <c r="C8" s="7">
        <v>50</v>
      </c>
      <c r="D8" s="7">
        <f t="shared" si="0"/>
        <v>20</v>
      </c>
      <c r="E8" s="8">
        <f t="shared" si="1"/>
        <v>39.99999999999999</v>
      </c>
    </row>
    <row r="9" spans="1:5" ht="36" customHeight="1">
      <c r="A9" s="10" t="s">
        <v>10</v>
      </c>
      <c r="B9" s="7"/>
      <c r="C9" s="7"/>
      <c r="D9" s="7"/>
      <c r="E9" s="8"/>
    </row>
    <row r="10" spans="1:5" ht="36" customHeight="1">
      <c r="A10" s="9" t="s">
        <v>11</v>
      </c>
      <c r="B10" s="7">
        <v>1200</v>
      </c>
      <c r="C10" s="7">
        <v>990</v>
      </c>
      <c r="D10" s="7">
        <f t="shared" si="0"/>
        <v>210</v>
      </c>
      <c r="E10" s="8">
        <f t="shared" si="1"/>
        <v>21.212121212121215</v>
      </c>
    </row>
    <row r="11" spans="1:5" ht="36" customHeight="1">
      <c r="A11" s="9" t="s">
        <v>12</v>
      </c>
      <c r="B11" s="7">
        <v>19800</v>
      </c>
      <c r="C11" s="7">
        <v>14971</v>
      </c>
      <c r="D11" s="7">
        <f t="shared" si="0"/>
        <v>4829</v>
      </c>
      <c r="E11" s="8">
        <f t="shared" si="1"/>
        <v>32.2556943423953</v>
      </c>
    </row>
    <row r="12" spans="1:5" ht="36" customHeight="1">
      <c r="A12" s="9" t="s">
        <v>13</v>
      </c>
      <c r="B12" s="7">
        <v>3700</v>
      </c>
      <c r="C12" s="7">
        <v>2867</v>
      </c>
      <c r="D12" s="7">
        <f t="shared" si="0"/>
        <v>833</v>
      </c>
      <c r="E12" s="8">
        <f t="shared" si="1"/>
        <v>29.05476107429368</v>
      </c>
    </row>
    <row r="13" spans="1:5" ht="36" customHeight="1">
      <c r="A13" s="9" t="s">
        <v>14</v>
      </c>
      <c r="B13" s="7">
        <v>7200</v>
      </c>
      <c r="C13" s="7">
        <v>5400</v>
      </c>
      <c r="D13" s="7">
        <f t="shared" si="0"/>
        <v>1800</v>
      </c>
      <c r="E13" s="8">
        <f t="shared" si="1"/>
        <v>33.33333333333333</v>
      </c>
    </row>
    <row r="14" spans="1:5" ht="36" customHeight="1">
      <c r="A14" s="6" t="s">
        <v>15</v>
      </c>
      <c r="B14" s="7">
        <f>SUM(B15:B16)+B20</f>
        <v>42100</v>
      </c>
      <c r="C14" s="7">
        <f>SUM(C15:C16)+C20</f>
        <v>37088</v>
      </c>
      <c r="D14" s="7">
        <f t="shared" si="0"/>
        <v>5012</v>
      </c>
      <c r="E14" s="8">
        <f t="shared" si="1"/>
        <v>13.513805004314072</v>
      </c>
    </row>
    <row r="15" spans="1:5" ht="36" customHeight="1">
      <c r="A15" s="9" t="s">
        <v>16</v>
      </c>
      <c r="B15" s="7">
        <v>14000</v>
      </c>
      <c r="C15" s="7">
        <v>13504</v>
      </c>
      <c r="D15" s="7">
        <f t="shared" si="0"/>
        <v>496</v>
      </c>
      <c r="E15" s="8">
        <f t="shared" si="1"/>
        <v>3.672985781990512</v>
      </c>
    </row>
    <row r="16" spans="1:5" ht="36" customHeight="1">
      <c r="A16" s="9" t="s">
        <v>17</v>
      </c>
      <c r="B16" s="7">
        <f>SUM(B17:B19)</f>
        <v>7100</v>
      </c>
      <c r="C16" s="7">
        <f>SUM(C17:C19)</f>
        <v>5778</v>
      </c>
      <c r="D16" s="7">
        <f t="shared" si="0"/>
        <v>1322</v>
      </c>
      <c r="E16" s="8">
        <f t="shared" si="1"/>
        <v>22.879889235029417</v>
      </c>
    </row>
    <row r="17" spans="1:5" ht="36" customHeight="1">
      <c r="A17" s="9" t="s">
        <v>100</v>
      </c>
      <c r="B17" s="7">
        <v>1800</v>
      </c>
      <c r="C17" s="7">
        <v>1800</v>
      </c>
      <c r="D17" s="7">
        <f t="shared" si="0"/>
        <v>0</v>
      </c>
      <c r="E17" s="8">
        <f t="shared" si="1"/>
        <v>0</v>
      </c>
    </row>
    <row r="18" spans="1:5" ht="36" customHeight="1">
      <c r="A18" s="9" t="s">
        <v>101</v>
      </c>
      <c r="B18" s="7">
        <v>200</v>
      </c>
      <c r="C18" s="7">
        <v>192</v>
      </c>
      <c r="D18" s="7">
        <f t="shared" si="0"/>
        <v>8</v>
      </c>
      <c r="E18" s="8">
        <f t="shared" si="1"/>
        <v>4.166666666666674</v>
      </c>
    </row>
    <row r="19" spans="1:5" ht="36" customHeight="1">
      <c r="A19" s="9" t="s">
        <v>114</v>
      </c>
      <c r="B19" s="7">
        <v>5100</v>
      </c>
      <c r="C19" s="7">
        <v>3786</v>
      </c>
      <c r="D19" s="7">
        <f t="shared" si="0"/>
        <v>1314</v>
      </c>
      <c r="E19" s="8">
        <f t="shared" si="1"/>
        <v>34.70681458003169</v>
      </c>
    </row>
    <row r="20" spans="1:5" ht="36" customHeight="1">
      <c r="A20" s="9" t="s">
        <v>18</v>
      </c>
      <c r="B20" s="7">
        <v>21000</v>
      </c>
      <c r="C20" s="7">
        <v>17806</v>
      </c>
      <c r="D20" s="7">
        <f t="shared" si="0"/>
        <v>3194</v>
      </c>
      <c r="E20" s="8">
        <f t="shared" si="1"/>
        <v>17.937773784117717</v>
      </c>
    </row>
    <row r="21" spans="1:5" ht="36" customHeight="1">
      <c r="A21" s="6" t="s">
        <v>19</v>
      </c>
      <c r="B21" s="7">
        <v>214800</v>
      </c>
      <c r="C21" s="7">
        <v>178284</v>
      </c>
      <c r="D21" s="7">
        <f t="shared" si="0"/>
        <v>36516</v>
      </c>
      <c r="E21" s="8">
        <f t="shared" si="1"/>
        <v>20.481927710843383</v>
      </c>
    </row>
  </sheetData>
  <sheetProtection/>
  <mergeCells count="6">
    <mergeCell ref="A1:E1"/>
    <mergeCell ref="D2:E2"/>
    <mergeCell ref="A3:A4"/>
    <mergeCell ref="B3:B4"/>
    <mergeCell ref="C3:C4"/>
    <mergeCell ref="D3:E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27.875" style="0" bestFit="1" customWidth="1"/>
    <col min="2" max="5" width="12.625" style="0" customWidth="1"/>
  </cols>
  <sheetData>
    <row r="1" spans="1:5" ht="22.5">
      <c r="A1" s="34" t="s">
        <v>99</v>
      </c>
      <c r="B1" s="34"/>
      <c r="C1" s="34"/>
      <c r="D1" s="34"/>
      <c r="E1" s="34"/>
    </row>
    <row r="2" spans="1:5" ht="22.5">
      <c r="A2" s="11"/>
      <c r="B2" s="11"/>
      <c r="C2" s="11"/>
      <c r="D2" s="11"/>
      <c r="E2" s="11"/>
    </row>
    <row r="3" spans="1:5" ht="15">
      <c r="A3" s="12" t="s">
        <v>69</v>
      </c>
      <c r="B3" s="12"/>
      <c r="C3" s="12"/>
      <c r="D3" s="42" t="s">
        <v>70</v>
      </c>
      <c r="E3" s="42"/>
    </row>
    <row r="4" spans="1:5" ht="24" customHeight="1">
      <c r="A4" s="31" t="s">
        <v>71</v>
      </c>
      <c r="B4" s="36" t="s">
        <v>89</v>
      </c>
      <c r="C4" s="36" t="s">
        <v>95</v>
      </c>
      <c r="D4" s="39" t="s">
        <v>90</v>
      </c>
      <c r="E4" s="40"/>
    </row>
    <row r="5" spans="1:5" ht="30.75" customHeight="1">
      <c r="A5" s="31"/>
      <c r="B5" s="36"/>
      <c r="C5" s="36"/>
      <c r="D5" s="13" t="s">
        <v>72</v>
      </c>
      <c r="E5" s="13" t="s">
        <v>73</v>
      </c>
    </row>
    <row r="6" spans="1:5" ht="31.5" customHeight="1">
      <c r="A6" s="4" t="s">
        <v>74</v>
      </c>
      <c r="B6" s="26">
        <f>B7+B22</f>
        <v>408483</v>
      </c>
      <c r="C6" s="26">
        <f>C7+C22</f>
        <v>341878</v>
      </c>
      <c r="D6" s="26">
        <f aca="true" t="shared" si="0" ref="D6:D22">B6-C6</f>
        <v>66605</v>
      </c>
      <c r="E6" s="27">
        <f aca="true" t="shared" si="1" ref="E6:E22">(B6/C6-1)*100</f>
        <v>19.48209595235728</v>
      </c>
    </row>
    <row r="7" spans="1:5" ht="31.5" customHeight="1">
      <c r="A7" s="21" t="s">
        <v>75</v>
      </c>
      <c r="B7" s="26">
        <f>SUM(B8:B21)</f>
        <v>194483</v>
      </c>
      <c r="C7" s="26">
        <f>SUM(C8:C21)</f>
        <v>163874</v>
      </c>
      <c r="D7" s="26">
        <f t="shared" si="0"/>
        <v>30609</v>
      </c>
      <c r="E7" s="27">
        <f t="shared" si="1"/>
        <v>18.678374848969327</v>
      </c>
    </row>
    <row r="8" spans="1:5" ht="31.5" customHeight="1">
      <c r="A8" s="22" t="s">
        <v>76</v>
      </c>
      <c r="B8" s="26">
        <v>34350</v>
      </c>
      <c r="C8" s="26">
        <v>30588</v>
      </c>
      <c r="D8" s="26">
        <f t="shared" si="0"/>
        <v>3762</v>
      </c>
      <c r="E8" s="27">
        <f t="shared" si="1"/>
        <v>12.298940761082777</v>
      </c>
    </row>
    <row r="9" spans="1:5" ht="31.5" customHeight="1">
      <c r="A9" s="22" t="s">
        <v>77</v>
      </c>
      <c r="B9" s="26">
        <v>17814</v>
      </c>
      <c r="C9" s="26">
        <v>15943</v>
      </c>
      <c r="D9" s="26">
        <f t="shared" si="0"/>
        <v>1871</v>
      </c>
      <c r="E9" s="27">
        <f t="shared" si="1"/>
        <v>11.735557925108209</v>
      </c>
    </row>
    <row r="10" spans="1:5" ht="31.5" customHeight="1">
      <c r="A10" s="22" t="s">
        <v>78</v>
      </c>
      <c r="B10" s="26">
        <v>71512</v>
      </c>
      <c r="C10" s="26">
        <v>59725</v>
      </c>
      <c r="D10" s="26">
        <f t="shared" si="0"/>
        <v>11787</v>
      </c>
      <c r="E10" s="27">
        <f t="shared" si="1"/>
        <v>19.735454164922572</v>
      </c>
    </row>
    <row r="11" spans="1:5" ht="31.5" customHeight="1">
      <c r="A11" s="22" t="s">
        <v>79</v>
      </c>
      <c r="B11" s="26">
        <v>4535</v>
      </c>
      <c r="C11" s="26">
        <v>4000</v>
      </c>
      <c r="D11" s="26">
        <f t="shared" si="0"/>
        <v>535</v>
      </c>
      <c r="E11" s="27">
        <f t="shared" si="1"/>
        <v>13.375000000000004</v>
      </c>
    </row>
    <row r="12" spans="1:5" ht="31.5" customHeight="1">
      <c r="A12" s="22" t="s">
        <v>104</v>
      </c>
      <c r="B12" s="26">
        <v>3352</v>
      </c>
      <c r="C12" s="26">
        <v>2868</v>
      </c>
      <c r="D12" s="26">
        <f t="shared" si="0"/>
        <v>484</v>
      </c>
      <c r="E12" s="27">
        <f t="shared" si="1"/>
        <v>16.875871687587175</v>
      </c>
    </row>
    <row r="13" spans="1:5" ht="31.5" customHeight="1">
      <c r="A13" s="22" t="s">
        <v>105</v>
      </c>
      <c r="B13" s="26">
        <v>6966</v>
      </c>
      <c r="C13" s="26">
        <v>6028</v>
      </c>
      <c r="D13" s="26">
        <f t="shared" si="0"/>
        <v>938</v>
      </c>
      <c r="E13" s="27">
        <f t="shared" si="1"/>
        <v>15.560716655607166</v>
      </c>
    </row>
    <row r="14" spans="1:5" ht="31.5" customHeight="1">
      <c r="A14" s="22" t="s">
        <v>106</v>
      </c>
      <c r="B14" s="26">
        <v>8479</v>
      </c>
      <c r="C14" s="26">
        <v>6715</v>
      </c>
      <c r="D14" s="26">
        <f t="shared" si="0"/>
        <v>1764</v>
      </c>
      <c r="E14" s="27">
        <f t="shared" si="1"/>
        <v>26.269545793000738</v>
      </c>
    </row>
    <row r="15" spans="1:5" ht="31.5" customHeight="1">
      <c r="A15" s="22" t="s">
        <v>107</v>
      </c>
      <c r="B15" s="26">
        <v>3158</v>
      </c>
      <c r="C15" s="26">
        <v>2417</v>
      </c>
      <c r="D15" s="26">
        <f t="shared" si="0"/>
        <v>741</v>
      </c>
      <c r="E15" s="27">
        <f t="shared" si="1"/>
        <v>30.657840297889937</v>
      </c>
    </row>
    <row r="16" spans="1:5" ht="31.5" customHeight="1">
      <c r="A16" s="22" t="s">
        <v>108</v>
      </c>
      <c r="B16" s="26">
        <v>9763</v>
      </c>
      <c r="C16" s="26">
        <v>8477</v>
      </c>
      <c r="D16" s="26">
        <f t="shared" si="0"/>
        <v>1286</v>
      </c>
      <c r="E16" s="27">
        <f t="shared" si="1"/>
        <v>15.170461248083056</v>
      </c>
    </row>
    <row r="17" spans="1:5" ht="31.5" customHeight="1">
      <c r="A17" s="24" t="s">
        <v>109</v>
      </c>
      <c r="B17" s="26">
        <v>21189</v>
      </c>
      <c r="C17" s="26">
        <v>16511</v>
      </c>
      <c r="D17" s="26">
        <f t="shared" si="0"/>
        <v>4678</v>
      </c>
      <c r="E17" s="27">
        <f t="shared" si="1"/>
        <v>28.3326267336927</v>
      </c>
    </row>
    <row r="18" spans="1:5" ht="31.5" customHeight="1">
      <c r="A18" s="22" t="s">
        <v>110</v>
      </c>
      <c r="B18" s="26">
        <v>4072</v>
      </c>
      <c r="C18" s="26">
        <v>3354</v>
      </c>
      <c r="D18" s="26">
        <f t="shared" si="0"/>
        <v>718</v>
      </c>
      <c r="E18" s="27">
        <f t="shared" si="1"/>
        <v>21.407274895647</v>
      </c>
    </row>
    <row r="19" spans="1:5" ht="31.5" customHeight="1">
      <c r="A19" s="22" t="s">
        <v>111</v>
      </c>
      <c r="B19" s="26">
        <v>6613</v>
      </c>
      <c r="C19" s="26">
        <v>4810</v>
      </c>
      <c r="D19" s="26">
        <f t="shared" si="0"/>
        <v>1803</v>
      </c>
      <c r="E19" s="27">
        <f t="shared" si="1"/>
        <v>37.48440748440749</v>
      </c>
    </row>
    <row r="20" spans="1:5" ht="31.5" customHeight="1">
      <c r="A20" s="22" t="s">
        <v>112</v>
      </c>
      <c r="B20" s="26">
        <v>288</v>
      </c>
      <c r="C20" s="26">
        <v>246</v>
      </c>
      <c r="D20" s="26">
        <f t="shared" si="0"/>
        <v>42</v>
      </c>
      <c r="E20" s="27">
        <f t="shared" si="1"/>
        <v>17.07317073170731</v>
      </c>
    </row>
    <row r="21" spans="1:5" ht="31.5" customHeight="1">
      <c r="A21" s="22" t="s">
        <v>113</v>
      </c>
      <c r="B21" s="26">
        <v>2392</v>
      </c>
      <c r="C21" s="26">
        <v>2192</v>
      </c>
      <c r="D21" s="26">
        <f t="shared" si="0"/>
        <v>200</v>
      </c>
      <c r="E21" s="27">
        <f t="shared" si="1"/>
        <v>9.124087591240881</v>
      </c>
    </row>
    <row r="22" spans="1:5" ht="31.5" customHeight="1">
      <c r="A22" s="25" t="s">
        <v>80</v>
      </c>
      <c r="B22" s="15">
        <v>214000</v>
      </c>
      <c r="C22" s="15">
        <v>178004</v>
      </c>
      <c r="D22" s="26">
        <f t="shared" si="0"/>
        <v>35996</v>
      </c>
      <c r="E22" s="27">
        <f t="shared" si="1"/>
        <v>20.22201748275321</v>
      </c>
    </row>
  </sheetData>
  <sheetProtection/>
  <mergeCells count="6">
    <mergeCell ref="A1:E1"/>
    <mergeCell ref="D3:E3"/>
    <mergeCell ref="A4:A5"/>
    <mergeCell ref="B4:B5"/>
    <mergeCell ref="C4:C5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2011-01-04T09:27:50Z</cp:lastPrinted>
  <dcterms:created xsi:type="dcterms:W3CDTF">1996-12-17T01:32:42Z</dcterms:created>
  <dcterms:modified xsi:type="dcterms:W3CDTF">2015-10-16T02:57:43Z</dcterms:modified>
  <cp:category/>
  <cp:version/>
  <cp:contentType/>
  <cp:contentStatus/>
</cp:coreProperties>
</file>