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2000" yWindow="-15" windowWidth="12045" windowHeight="9825" tabRatio="891"/>
  </bookViews>
  <sheets>
    <sheet name="2018年全县一般公共预算收入 " sheetId="35" r:id="rId1"/>
    <sheet name="2018年全县一般公共预算支出" sheetId="49" r:id="rId2"/>
    <sheet name="2018年政府性基金收支 " sheetId="42" r:id="rId3"/>
    <sheet name="2018年国有资本经营收支预算" sheetId="24" r:id="rId4"/>
    <sheet name="2018年社保基金收支预算执行情况" sheetId="38" r:id="rId5"/>
    <sheet name="2018年本级一般公共预算收入 " sheetId="33" r:id="rId6"/>
    <sheet name="2018年本级一般公共预算支出" sheetId="50" r:id="rId7"/>
    <sheet name="2019年全县一般公共收入预算" sheetId="1" r:id="rId8"/>
    <sheet name="2019年全县一般公共支出预算" sheetId="51" r:id="rId9"/>
    <sheet name="2019年政府性基金收支预算 " sheetId="39" r:id="rId10"/>
    <sheet name="2019年国有资本经营收支预算 " sheetId="40" r:id="rId11"/>
    <sheet name="2019年社保基金收支预算" sheetId="22" r:id="rId12"/>
    <sheet name="2019年县本级一般公共收入预算  " sheetId="43" r:id="rId13"/>
    <sheet name="2019年县本级一般公共支出预算" sheetId="52" r:id="rId14"/>
    <sheet name="2019年县本级一般公共预算基本支出经济分类明细表" sheetId="53" r:id="rId15"/>
    <sheet name="2019年县级财政拨款三公经费预算表" sheetId="54" r:id="rId16"/>
    <sheet name="如东县政府债务余额情况表" sheetId="47" r:id="rId17"/>
    <sheet name="如东县政府债券发行情况表" sheetId="48" r:id="rId18"/>
  </sheets>
  <calcPr calcId="124519"/>
</workbook>
</file>

<file path=xl/calcChain.xml><?xml version="1.0" encoding="utf-8"?>
<calcChain xmlns="http://schemas.openxmlformats.org/spreadsheetml/2006/main">
  <c r="D22" i="1"/>
  <c r="E22"/>
  <c r="D23"/>
  <c r="E23"/>
  <c r="B20"/>
  <c r="C20"/>
  <c r="D8" i="48"/>
  <c r="C8"/>
  <c r="D5"/>
  <c r="C5"/>
  <c r="D4"/>
  <c r="C4"/>
  <c r="E20" i="1" l="1"/>
  <c r="D20"/>
  <c r="D11" i="54"/>
  <c r="B11"/>
  <c r="B10"/>
  <c r="D10" s="1"/>
  <c r="D9"/>
  <c r="B9"/>
  <c r="D8"/>
  <c r="B8"/>
  <c r="D7"/>
  <c r="C6"/>
  <c r="D6" s="1"/>
  <c r="B6"/>
  <c r="D5"/>
  <c r="C4"/>
  <c r="D4" s="1"/>
  <c r="B4"/>
  <c r="B36" i="53"/>
  <c r="D11"/>
  <c r="B10"/>
  <c r="B5"/>
  <c r="B4" s="1"/>
  <c r="D13" i="43"/>
  <c r="E13"/>
  <c r="B5" i="52" l="1"/>
  <c r="E5" s="1"/>
  <c r="C5"/>
  <c r="D6"/>
  <c r="E6"/>
  <c r="D7"/>
  <c r="E7"/>
  <c r="D8"/>
  <c r="E8"/>
  <c r="D9"/>
  <c r="E9"/>
  <c r="D10"/>
  <c r="E10"/>
  <c r="D11"/>
  <c r="E11"/>
  <c r="D12"/>
  <c r="E12"/>
  <c r="D13"/>
  <c r="E13"/>
  <c r="D14"/>
  <c r="E14"/>
  <c r="D15"/>
  <c r="E15"/>
  <c r="D16"/>
  <c r="E16"/>
  <c r="D17"/>
  <c r="E17"/>
  <c r="D18"/>
  <c r="E18"/>
  <c r="D19"/>
  <c r="E19"/>
  <c r="D20"/>
  <c r="E20"/>
  <c r="D21"/>
  <c r="E21"/>
  <c r="D22"/>
  <c r="E22"/>
  <c r="D23"/>
  <c r="D24"/>
  <c r="E24"/>
  <c r="D25"/>
  <c r="E25"/>
  <c r="D26"/>
  <c r="D26" i="51"/>
  <c r="E25"/>
  <c r="D25"/>
  <c r="E24"/>
  <c r="D24"/>
  <c r="D23"/>
  <c r="E22"/>
  <c r="D22"/>
  <c r="E21"/>
  <c r="D21"/>
  <c r="E20"/>
  <c r="D20"/>
  <c r="E19"/>
  <c r="D19"/>
  <c r="E18"/>
  <c r="D18"/>
  <c r="B17"/>
  <c r="D17" s="1"/>
  <c r="E16"/>
  <c r="D16"/>
  <c r="E15"/>
  <c r="D15"/>
  <c r="E14"/>
  <c r="D14"/>
  <c r="E13"/>
  <c r="D13"/>
  <c r="E12"/>
  <c r="D12"/>
  <c r="E11"/>
  <c r="D11"/>
  <c r="E10"/>
  <c r="D10"/>
  <c r="E9"/>
  <c r="D9"/>
  <c r="E8"/>
  <c r="D8"/>
  <c r="D7"/>
  <c r="B7"/>
  <c r="E7" s="1"/>
  <c r="E6"/>
  <c r="D6"/>
  <c r="C5"/>
  <c r="F24" i="50"/>
  <c r="G24" s="1"/>
  <c r="E24"/>
  <c r="F23"/>
  <c r="G23" s="1"/>
  <c r="E23"/>
  <c r="F22"/>
  <c r="G22" s="1"/>
  <c r="E22"/>
  <c r="F21"/>
  <c r="G21" s="1"/>
  <c r="E21"/>
  <c r="F20"/>
  <c r="G20" s="1"/>
  <c r="E20"/>
  <c r="F19"/>
  <c r="G19" s="1"/>
  <c r="E19"/>
  <c r="F18"/>
  <c r="G18" s="1"/>
  <c r="E18"/>
  <c r="F17"/>
  <c r="G17" s="1"/>
  <c r="E17"/>
  <c r="F16"/>
  <c r="G16" s="1"/>
  <c r="E16"/>
  <c r="F15"/>
  <c r="G15" s="1"/>
  <c r="E15"/>
  <c r="F14"/>
  <c r="G14" s="1"/>
  <c r="E14"/>
  <c r="F13"/>
  <c r="G13" s="1"/>
  <c r="E13"/>
  <c r="F12"/>
  <c r="G12" s="1"/>
  <c r="E12"/>
  <c r="F11"/>
  <c r="G11" s="1"/>
  <c r="E11"/>
  <c r="F10"/>
  <c r="G10" s="1"/>
  <c r="E10"/>
  <c r="F9"/>
  <c r="G9" s="1"/>
  <c r="E9"/>
  <c r="F8"/>
  <c r="G8" s="1"/>
  <c r="E8"/>
  <c r="F7"/>
  <c r="G7" s="1"/>
  <c r="E7"/>
  <c r="F6"/>
  <c r="G6" s="1"/>
  <c r="E6"/>
  <c r="D5"/>
  <c r="C5"/>
  <c r="B5"/>
  <c r="F24" i="49"/>
  <c r="G24" s="1"/>
  <c r="E24"/>
  <c r="F23"/>
  <c r="G23" s="1"/>
  <c r="E23"/>
  <c r="G22"/>
  <c r="F22"/>
  <c r="E22"/>
  <c r="G21"/>
  <c r="F21"/>
  <c r="E21"/>
  <c r="G20"/>
  <c r="F20"/>
  <c r="E20"/>
  <c r="F19"/>
  <c r="G19" s="1"/>
  <c r="E19"/>
  <c r="G18"/>
  <c r="F18"/>
  <c r="E18"/>
  <c r="G17"/>
  <c r="F17"/>
  <c r="E17"/>
  <c r="G16"/>
  <c r="F16"/>
  <c r="E16"/>
  <c r="F15"/>
  <c r="G15" s="1"/>
  <c r="E15"/>
  <c r="G14"/>
  <c r="F14"/>
  <c r="E14"/>
  <c r="G13"/>
  <c r="F13"/>
  <c r="E13"/>
  <c r="G12"/>
  <c r="F12"/>
  <c r="E12"/>
  <c r="F11"/>
  <c r="G11" s="1"/>
  <c r="E11"/>
  <c r="G10"/>
  <c r="F10"/>
  <c r="E10"/>
  <c r="G9"/>
  <c r="F9"/>
  <c r="E9"/>
  <c r="G8"/>
  <c r="F8"/>
  <c r="B8"/>
  <c r="E8" s="1"/>
  <c r="F7"/>
  <c r="G7" s="1"/>
  <c r="E7"/>
  <c r="G6"/>
  <c r="F6"/>
  <c r="E6"/>
  <c r="D5"/>
  <c r="C5"/>
  <c r="B5"/>
  <c r="E5" s="1"/>
  <c r="D5" i="52" l="1"/>
  <c r="E17" i="51"/>
  <c r="B5"/>
  <c r="G5" i="50"/>
  <c r="F5"/>
  <c r="E5"/>
  <c r="F5" i="49"/>
  <c r="G5" s="1"/>
  <c r="D5" i="51" l="1"/>
  <c r="E5"/>
  <c r="D18" i="43" l="1"/>
  <c r="E18"/>
  <c r="E12"/>
  <c r="C6"/>
  <c r="B6"/>
  <c r="D6" i="33"/>
  <c r="D19"/>
  <c r="C6"/>
  <c r="B6"/>
  <c r="E8"/>
  <c r="E9"/>
  <c r="G8"/>
  <c r="G9"/>
  <c r="E18" i="22"/>
  <c r="D18"/>
  <c r="E10"/>
  <c r="D10"/>
  <c r="E11" i="42"/>
  <c r="E6"/>
  <c r="C6" i="1"/>
  <c r="B6"/>
  <c r="D18"/>
  <c r="E18"/>
  <c r="D13"/>
  <c r="E13"/>
  <c r="D11"/>
  <c r="D12"/>
  <c r="E16"/>
  <c r="D9"/>
  <c r="D16"/>
  <c r="D17"/>
  <c r="B11" i="24"/>
  <c r="E9" i="42"/>
  <c r="E13"/>
  <c r="E14"/>
  <c r="F11"/>
  <c r="F12"/>
  <c r="C6" i="35"/>
  <c r="D6"/>
  <c r="B6"/>
  <c r="F9" i="42"/>
  <c r="C19" i="33"/>
  <c r="E8" i="43"/>
  <c r="E9"/>
  <c r="C20"/>
  <c r="D13" i="38"/>
  <c r="C13" i="22"/>
  <c r="D13" s="1"/>
  <c r="G9" i="42"/>
  <c r="E7"/>
  <c r="E8"/>
  <c r="G13" i="24"/>
  <c r="F13"/>
  <c r="E13"/>
  <c r="B10" i="42"/>
  <c r="B5"/>
  <c r="F18" i="33"/>
  <c r="G15"/>
  <c r="G13"/>
  <c r="G11"/>
  <c r="F7"/>
  <c r="B19"/>
  <c r="C20" i="35"/>
  <c r="B20"/>
  <c r="D13" i="40"/>
  <c r="E13" s="1"/>
  <c r="D6"/>
  <c r="E6" s="1"/>
  <c r="E6" i="24"/>
  <c r="D11"/>
  <c r="C11"/>
  <c r="G6"/>
  <c r="F6"/>
  <c r="D5"/>
  <c r="G5" s="1"/>
  <c r="C5"/>
  <c r="B5"/>
  <c r="D7" i="43"/>
  <c r="E7"/>
  <c r="D8"/>
  <c r="D9"/>
  <c r="D10"/>
  <c r="E10"/>
  <c r="D11"/>
  <c r="E11"/>
  <c r="D12"/>
  <c r="D14"/>
  <c r="E14"/>
  <c r="D15"/>
  <c r="E15"/>
  <c r="D16"/>
  <c r="E16"/>
  <c r="D17"/>
  <c r="E17"/>
  <c r="D19"/>
  <c r="E19"/>
  <c r="B20"/>
  <c r="D21"/>
  <c r="E21"/>
  <c r="D22"/>
  <c r="E22"/>
  <c r="D23"/>
  <c r="E23"/>
  <c r="C5" i="42"/>
  <c r="D5"/>
  <c r="F6"/>
  <c r="G6"/>
  <c r="F7"/>
  <c r="G7"/>
  <c r="F8"/>
  <c r="G8"/>
  <c r="C10"/>
  <c r="D10"/>
  <c r="F13"/>
  <c r="G13"/>
  <c r="F14"/>
  <c r="G14"/>
  <c r="C10" i="39"/>
  <c r="C5"/>
  <c r="E20" i="38"/>
  <c r="E19"/>
  <c r="E18"/>
  <c r="E17"/>
  <c r="E16"/>
  <c r="E15"/>
  <c r="E14"/>
  <c r="B13"/>
  <c r="E12"/>
  <c r="E11"/>
  <c r="E10"/>
  <c r="E9"/>
  <c r="E8"/>
  <c r="E7"/>
  <c r="E6"/>
  <c r="D5"/>
  <c r="B5"/>
  <c r="C11" i="40"/>
  <c r="B11"/>
  <c r="D11" s="1"/>
  <c r="E11" s="1"/>
  <c r="C5"/>
  <c r="B5"/>
  <c r="D14" i="39"/>
  <c r="E14" s="1"/>
  <c r="D13"/>
  <c r="E13" s="1"/>
  <c r="D12"/>
  <c r="D11"/>
  <c r="E11"/>
  <c r="B10"/>
  <c r="D9"/>
  <c r="E9" s="1"/>
  <c r="D8"/>
  <c r="E8" s="1"/>
  <c r="D7"/>
  <c r="E7" s="1"/>
  <c r="D6"/>
  <c r="E6" s="1"/>
  <c r="B5"/>
  <c r="G20" i="38"/>
  <c r="G19"/>
  <c r="G18"/>
  <c r="G17"/>
  <c r="G16"/>
  <c r="G15"/>
  <c r="G14"/>
  <c r="C13"/>
  <c r="G12"/>
  <c r="G11"/>
  <c r="G10"/>
  <c r="G9"/>
  <c r="G8"/>
  <c r="G7"/>
  <c r="G6"/>
  <c r="C5"/>
  <c r="F20"/>
  <c r="F19"/>
  <c r="F18"/>
  <c r="F17"/>
  <c r="F16"/>
  <c r="F15"/>
  <c r="F14"/>
  <c r="F12"/>
  <c r="F11"/>
  <c r="F10"/>
  <c r="F9"/>
  <c r="F8"/>
  <c r="F7"/>
  <c r="F6"/>
  <c r="E21" i="1"/>
  <c r="D21"/>
  <c r="E19"/>
  <c r="D19"/>
  <c r="E15"/>
  <c r="D15"/>
  <c r="E14"/>
  <c r="D14"/>
  <c r="E10"/>
  <c r="D10"/>
  <c r="E8"/>
  <c r="D8"/>
  <c r="E7"/>
  <c r="D7"/>
  <c r="D20" i="35"/>
  <c r="E7"/>
  <c r="F7"/>
  <c r="G7"/>
  <c r="E8"/>
  <c r="F8"/>
  <c r="G8"/>
  <c r="E9"/>
  <c r="F9"/>
  <c r="G9"/>
  <c r="E10"/>
  <c r="F10"/>
  <c r="G10"/>
  <c r="E11"/>
  <c r="F11"/>
  <c r="G11"/>
  <c r="E12"/>
  <c r="F12"/>
  <c r="G12"/>
  <c r="E13"/>
  <c r="F13"/>
  <c r="G13"/>
  <c r="E14"/>
  <c r="F14"/>
  <c r="G14"/>
  <c r="E15"/>
  <c r="F15"/>
  <c r="G15"/>
  <c r="E16"/>
  <c r="F16"/>
  <c r="G16"/>
  <c r="E17"/>
  <c r="F17"/>
  <c r="G17"/>
  <c r="E19"/>
  <c r="F19"/>
  <c r="G19"/>
  <c r="E21"/>
  <c r="F21"/>
  <c r="G21"/>
  <c r="E22"/>
  <c r="F22"/>
  <c r="G22"/>
  <c r="E23"/>
  <c r="F23"/>
  <c r="G23"/>
  <c r="G18" i="33"/>
  <c r="E18"/>
  <c r="E7"/>
  <c r="G7"/>
  <c r="F8"/>
  <c r="F9"/>
  <c r="E10"/>
  <c r="F10"/>
  <c r="G10"/>
  <c r="E11"/>
  <c r="F11"/>
  <c r="E12"/>
  <c r="F12"/>
  <c r="E13"/>
  <c r="F13"/>
  <c r="E14"/>
  <c r="F14"/>
  <c r="G14"/>
  <c r="E15"/>
  <c r="F15"/>
  <c r="E16"/>
  <c r="F16"/>
  <c r="G16"/>
  <c r="E20"/>
  <c r="F20"/>
  <c r="G20"/>
  <c r="E21"/>
  <c r="F21"/>
  <c r="G21"/>
  <c r="E22"/>
  <c r="F22"/>
  <c r="G22"/>
  <c r="E15" i="22"/>
  <c r="D15"/>
  <c r="D16"/>
  <c r="D17"/>
  <c r="D19"/>
  <c r="D20"/>
  <c r="E14"/>
  <c r="E16"/>
  <c r="E17"/>
  <c r="E19"/>
  <c r="E20"/>
  <c r="B13"/>
  <c r="C5"/>
  <c r="B5"/>
  <c r="E7"/>
  <c r="E8"/>
  <c r="E9"/>
  <c r="E11"/>
  <c r="E12"/>
  <c r="D7"/>
  <c r="D8"/>
  <c r="D9"/>
  <c r="D11"/>
  <c r="D12"/>
  <c r="D14"/>
  <c r="E6"/>
  <c r="D6"/>
  <c r="F11" i="24"/>
  <c r="E13" i="22" l="1"/>
  <c r="C5" i="33"/>
  <c r="D6" i="43"/>
  <c r="E6"/>
  <c r="E6" i="33"/>
  <c r="E20" i="43"/>
  <c r="D20"/>
  <c r="B5"/>
  <c r="D5" i="33"/>
  <c r="F6"/>
  <c r="G6"/>
  <c r="B5"/>
  <c r="F19"/>
  <c r="E5" i="22"/>
  <c r="D10" i="39"/>
  <c r="E10" s="1"/>
  <c r="D5"/>
  <c r="E5" s="1"/>
  <c r="E13" i="38"/>
  <c r="G13"/>
  <c r="F5"/>
  <c r="E5"/>
  <c r="G5"/>
  <c r="D5" i="22"/>
  <c r="D5" i="40"/>
  <c r="E5" s="1"/>
  <c r="E6" i="1"/>
  <c r="E11"/>
  <c r="E9"/>
  <c r="E12"/>
  <c r="E17"/>
  <c r="C5"/>
  <c r="E11" i="24"/>
  <c r="G11"/>
  <c r="E5"/>
  <c r="F5"/>
  <c r="B5" i="35"/>
  <c r="C5"/>
  <c r="F6"/>
  <c r="G6"/>
  <c r="G20"/>
  <c r="D5"/>
  <c r="G5" s="1"/>
  <c r="F20"/>
  <c r="E20"/>
  <c r="E6"/>
  <c r="F10" i="42"/>
  <c r="G5"/>
  <c r="G10"/>
  <c r="C5" i="43"/>
  <c r="E19" i="33"/>
  <c r="G19"/>
  <c r="F13" i="38"/>
  <c r="E10" i="42"/>
  <c r="E5"/>
  <c r="F5"/>
  <c r="F5" i="33" l="1"/>
  <c r="D5" i="43"/>
  <c r="E5" i="33"/>
  <c r="D6" i="1"/>
  <c r="B5"/>
  <c r="E5" s="1"/>
  <c r="E5" i="35"/>
  <c r="F5"/>
  <c r="E5" i="43"/>
  <c r="G5" i="33"/>
  <c r="D5" i="1" l="1"/>
</calcChain>
</file>

<file path=xl/sharedStrings.xml><?xml version="1.0" encoding="utf-8"?>
<sst xmlns="http://schemas.openxmlformats.org/spreadsheetml/2006/main" count="502" uniqueCount="332">
  <si>
    <t>单位：万元</t>
    <phoneticPr fontId="1" type="noConversion"/>
  </si>
  <si>
    <t>其他国有资本经营预算收入</t>
    <phoneticPr fontId="1" type="noConversion"/>
  </si>
  <si>
    <t>社会保障和就业支出</t>
    <phoneticPr fontId="1" type="noConversion"/>
  </si>
  <si>
    <t>机关事业养老保险基金</t>
    <phoneticPr fontId="1" type="noConversion"/>
  </si>
  <si>
    <t>城乡居民基本养老保险基金</t>
    <phoneticPr fontId="1" type="noConversion"/>
  </si>
  <si>
    <t>城镇职工基本医疗保险基金</t>
    <phoneticPr fontId="1" type="noConversion"/>
  </si>
  <si>
    <t xml:space="preserve">   一般公共服务支出</t>
    <phoneticPr fontId="1" type="noConversion"/>
  </si>
  <si>
    <t xml:space="preserve">   公共安全支出</t>
    <phoneticPr fontId="1" type="noConversion"/>
  </si>
  <si>
    <t xml:space="preserve">   社会保障与就业支出</t>
    <phoneticPr fontId="1" type="noConversion"/>
  </si>
  <si>
    <t xml:space="preserve">   城乡社区支出</t>
    <phoneticPr fontId="1" type="noConversion"/>
  </si>
  <si>
    <t>　　　　　其中：改征增值税</t>
    <phoneticPr fontId="1" type="noConversion"/>
  </si>
  <si>
    <t xml:space="preserve">     契税</t>
    <phoneticPr fontId="1" type="noConversion"/>
  </si>
  <si>
    <t xml:space="preserve">   科学技术支出</t>
    <phoneticPr fontId="1" type="noConversion"/>
  </si>
  <si>
    <t xml:space="preserve">   医疗卫生与计划生育支出</t>
    <phoneticPr fontId="1" type="noConversion"/>
  </si>
  <si>
    <t xml:space="preserve">   农林水支出</t>
    <phoneticPr fontId="1" type="noConversion"/>
  </si>
  <si>
    <t xml:space="preserve">   资源勘探信息等支出</t>
    <phoneticPr fontId="1" type="noConversion"/>
  </si>
  <si>
    <t>股利、股息收入</t>
    <phoneticPr fontId="1" type="noConversion"/>
  </si>
  <si>
    <t xml:space="preserve">     增值税</t>
    <phoneticPr fontId="1" type="noConversion"/>
  </si>
  <si>
    <t xml:space="preserve">     企业所得税(40%）</t>
    <phoneticPr fontId="1" type="noConversion"/>
  </si>
  <si>
    <t xml:space="preserve">     个人所得税(40%）</t>
    <phoneticPr fontId="1" type="noConversion"/>
  </si>
  <si>
    <t xml:space="preserve">     耕地占用税</t>
    <phoneticPr fontId="1" type="noConversion"/>
  </si>
  <si>
    <t>国有资本经营预算支出</t>
    <phoneticPr fontId="1" type="noConversion"/>
  </si>
  <si>
    <t>转移性支出</t>
    <phoneticPr fontId="1" type="noConversion"/>
  </si>
  <si>
    <t>居民基本医疗保险基金</t>
    <phoneticPr fontId="1" type="noConversion"/>
  </si>
  <si>
    <t xml:space="preserve">      项        目</t>
    <phoneticPr fontId="1" type="noConversion"/>
  </si>
  <si>
    <t>增减额</t>
    <phoneticPr fontId="1" type="noConversion"/>
  </si>
  <si>
    <t>占预算数%</t>
    <phoneticPr fontId="1" type="noConversion"/>
  </si>
  <si>
    <t>附表五</t>
    <phoneticPr fontId="1" type="noConversion"/>
  </si>
  <si>
    <t>附表八</t>
    <phoneticPr fontId="1" type="noConversion"/>
  </si>
  <si>
    <t>附表九</t>
    <phoneticPr fontId="1" type="noConversion"/>
  </si>
  <si>
    <t>附表十三</t>
    <phoneticPr fontId="1" type="noConversion"/>
  </si>
  <si>
    <t>单位：亿元</t>
  </si>
  <si>
    <t>项目</t>
  </si>
  <si>
    <t>一、政府债务限额</t>
  </si>
  <si>
    <t>政府债务限额合计</t>
  </si>
  <si>
    <t>（一）一般债务限额</t>
  </si>
  <si>
    <t>（二）专项债务限额</t>
  </si>
  <si>
    <t>二、政府债务余额</t>
  </si>
  <si>
    <t>政府债务余额合计</t>
  </si>
  <si>
    <t>（一）一般债务余额</t>
  </si>
  <si>
    <t>债券发行合计</t>
  </si>
  <si>
    <t>一、一般债券</t>
  </si>
  <si>
    <t>一般债券发行合计</t>
  </si>
  <si>
    <t>（一）新增一般债券</t>
  </si>
  <si>
    <t>（二）置换一般债券</t>
  </si>
  <si>
    <t>二、专项债券</t>
  </si>
  <si>
    <t>专项债券发行合计</t>
  </si>
  <si>
    <t>（一）新增专项债券</t>
  </si>
  <si>
    <t>（二）置换专项债券</t>
  </si>
  <si>
    <t>附表十八</t>
    <phoneticPr fontId="1" type="noConversion"/>
  </si>
  <si>
    <t>金额单位：万元</t>
  </si>
  <si>
    <t>支出科目</t>
  </si>
  <si>
    <t>金额</t>
  </si>
  <si>
    <t>县级支出合计</t>
  </si>
  <si>
    <t>支 出 项 目</t>
  </si>
  <si>
    <t>增长率</t>
  </si>
  <si>
    <t>一、“三公”经费支出合计</t>
  </si>
  <si>
    <t xml:space="preserve">       1.因公出国（境）费</t>
  </si>
  <si>
    <t xml:space="preserve">       2.公务用车购置及运行维护费</t>
  </si>
  <si>
    <t xml:space="preserve">       3.公务接待费</t>
  </si>
  <si>
    <t>二、会议费</t>
  </si>
  <si>
    <t>三、培训费</t>
  </si>
  <si>
    <t>增减%</t>
    <phoneticPr fontId="1" type="noConversion"/>
  </si>
  <si>
    <t>占预算数%</t>
    <phoneticPr fontId="1" type="noConversion"/>
  </si>
  <si>
    <t>增减额</t>
    <phoneticPr fontId="1" type="noConversion"/>
  </si>
  <si>
    <t>增减%</t>
    <phoneticPr fontId="1" type="noConversion"/>
  </si>
  <si>
    <t>附表一</t>
    <phoneticPr fontId="1" type="noConversion"/>
  </si>
  <si>
    <t>单位：万元</t>
    <phoneticPr fontId="1" type="noConversion"/>
  </si>
  <si>
    <t xml:space="preserve">      项        目</t>
    <phoneticPr fontId="1" type="noConversion"/>
  </si>
  <si>
    <t>收入合计</t>
    <phoneticPr fontId="1" type="noConversion"/>
  </si>
  <si>
    <t xml:space="preserve"> 1、税收收入</t>
    <phoneticPr fontId="1" type="noConversion"/>
  </si>
  <si>
    <t xml:space="preserve">     增值税</t>
    <phoneticPr fontId="1" type="noConversion"/>
  </si>
  <si>
    <t>　　　　　其中：改征增值税</t>
    <phoneticPr fontId="1" type="noConversion"/>
  </si>
  <si>
    <t xml:space="preserve">     企业所得税(40%）</t>
    <phoneticPr fontId="1" type="noConversion"/>
  </si>
  <si>
    <t xml:space="preserve">     耕地占用税</t>
    <phoneticPr fontId="1" type="noConversion"/>
  </si>
  <si>
    <t xml:space="preserve">     契税</t>
    <phoneticPr fontId="1" type="noConversion"/>
  </si>
  <si>
    <t>2、非税收入</t>
    <phoneticPr fontId="1" type="noConversion"/>
  </si>
  <si>
    <t>项       目</t>
    <phoneticPr fontId="1" type="noConversion"/>
  </si>
  <si>
    <t>附表二</t>
    <phoneticPr fontId="1" type="noConversion"/>
  </si>
  <si>
    <t>支出合计</t>
    <phoneticPr fontId="1" type="noConversion"/>
  </si>
  <si>
    <t xml:space="preserve">   教育支出</t>
    <phoneticPr fontId="1" type="noConversion"/>
  </si>
  <si>
    <t xml:space="preserve">   文化体育与传媒支出</t>
    <phoneticPr fontId="1" type="noConversion"/>
  </si>
  <si>
    <t xml:space="preserve">   交通运输支出</t>
    <phoneticPr fontId="1" type="noConversion"/>
  </si>
  <si>
    <t xml:space="preserve">   其他支出</t>
    <phoneticPr fontId="1" type="noConversion"/>
  </si>
  <si>
    <t>占调整预算数%</t>
    <phoneticPr fontId="1" type="noConversion"/>
  </si>
  <si>
    <t>附表三</t>
    <phoneticPr fontId="1" type="noConversion"/>
  </si>
  <si>
    <t xml:space="preserve">      项     目</t>
    <phoneticPr fontId="1" type="noConversion"/>
  </si>
  <si>
    <t>附表四</t>
    <phoneticPr fontId="1" type="noConversion"/>
  </si>
  <si>
    <t>利润收入</t>
    <phoneticPr fontId="1" type="noConversion"/>
  </si>
  <si>
    <t>产权转移收入</t>
    <phoneticPr fontId="1" type="noConversion"/>
  </si>
  <si>
    <t>清算收入</t>
    <phoneticPr fontId="1" type="noConversion"/>
  </si>
  <si>
    <t xml:space="preserve">         项    目</t>
    <phoneticPr fontId="1" type="noConversion"/>
  </si>
  <si>
    <t>企业职工基本养老保险基金</t>
    <phoneticPr fontId="1" type="noConversion"/>
  </si>
  <si>
    <t>失业保险基金</t>
    <phoneticPr fontId="1" type="noConversion"/>
  </si>
  <si>
    <t>生育保险基金</t>
    <phoneticPr fontId="1" type="noConversion"/>
  </si>
  <si>
    <t xml:space="preserve">               项        目</t>
    <phoneticPr fontId="1" type="noConversion"/>
  </si>
  <si>
    <t>附表六</t>
    <phoneticPr fontId="1" type="noConversion"/>
  </si>
  <si>
    <t xml:space="preserve">  项        目</t>
    <phoneticPr fontId="1" type="noConversion"/>
  </si>
  <si>
    <t>附表十</t>
    <phoneticPr fontId="1" type="noConversion"/>
  </si>
  <si>
    <t>附表十一</t>
    <phoneticPr fontId="1" type="noConversion"/>
  </si>
  <si>
    <t>项目</t>
    <phoneticPr fontId="1" type="noConversion"/>
  </si>
  <si>
    <t>附表十二</t>
    <phoneticPr fontId="1" type="noConversion"/>
  </si>
  <si>
    <r>
      <t>七、</t>
    </r>
    <r>
      <rPr>
        <b/>
        <sz val="10"/>
        <color indexed="8"/>
        <rFont val="宋体"/>
        <family val="3"/>
        <charset val="134"/>
      </rPr>
      <t>对企业补助</t>
    </r>
  </si>
  <si>
    <r>
      <t>一、</t>
    </r>
    <r>
      <rPr>
        <b/>
        <sz val="10"/>
        <color indexed="8"/>
        <rFont val="宋体"/>
        <family val="3"/>
        <charset val="134"/>
      </rPr>
      <t>机关工资福利支出</t>
    </r>
  </si>
  <si>
    <r>
      <t xml:space="preserve">        </t>
    </r>
    <r>
      <rPr>
        <sz val="10"/>
        <color indexed="8"/>
        <rFont val="宋体"/>
        <family val="3"/>
        <charset val="134"/>
      </rPr>
      <t>费用补贴</t>
    </r>
  </si>
  <si>
    <r>
      <t xml:space="preserve">        </t>
    </r>
    <r>
      <rPr>
        <sz val="10"/>
        <color indexed="8"/>
        <rFont val="宋体"/>
        <family val="3"/>
        <charset val="134"/>
      </rPr>
      <t>工资奖金津补贴</t>
    </r>
  </si>
  <si>
    <r>
      <t xml:space="preserve">        </t>
    </r>
    <r>
      <rPr>
        <sz val="10"/>
        <color indexed="8"/>
        <rFont val="宋体"/>
        <family val="3"/>
        <charset val="134"/>
      </rPr>
      <t>利息补贴</t>
    </r>
  </si>
  <si>
    <r>
      <t xml:space="preserve">        </t>
    </r>
    <r>
      <rPr>
        <sz val="10"/>
        <color indexed="8"/>
        <rFont val="宋体"/>
        <family val="3"/>
        <charset val="134"/>
      </rPr>
      <t>社会保障缴费</t>
    </r>
  </si>
  <si>
    <r>
      <t xml:space="preserve">        </t>
    </r>
    <r>
      <rPr>
        <sz val="10"/>
        <color indexed="8"/>
        <rFont val="宋体"/>
        <family val="3"/>
        <charset val="134"/>
      </rPr>
      <t>其他对企业补助</t>
    </r>
  </si>
  <si>
    <r>
      <t xml:space="preserve">        </t>
    </r>
    <r>
      <rPr>
        <sz val="10"/>
        <color indexed="8"/>
        <rFont val="宋体"/>
        <family val="3"/>
        <charset val="134"/>
      </rPr>
      <t>住房公积金</t>
    </r>
  </si>
  <si>
    <r>
      <t>八、</t>
    </r>
    <r>
      <rPr>
        <b/>
        <sz val="10"/>
        <color indexed="8"/>
        <rFont val="宋体"/>
        <family val="3"/>
        <charset val="134"/>
      </rPr>
      <t>对企业资本性支出</t>
    </r>
  </si>
  <si>
    <r>
      <t xml:space="preserve">        </t>
    </r>
    <r>
      <rPr>
        <sz val="10"/>
        <color indexed="8"/>
        <rFont val="宋体"/>
        <family val="3"/>
        <charset val="134"/>
      </rPr>
      <t>其他工资福利支出</t>
    </r>
  </si>
  <si>
    <r>
      <t xml:space="preserve">        </t>
    </r>
    <r>
      <rPr>
        <sz val="10"/>
        <color indexed="8"/>
        <rFont val="宋体"/>
        <family val="3"/>
        <charset val="134"/>
      </rPr>
      <t>对企业资本性支出（一）</t>
    </r>
  </si>
  <si>
    <r>
      <t>二、</t>
    </r>
    <r>
      <rPr>
        <b/>
        <sz val="10"/>
        <rFont val="宋体"/>
        <family val="3"/>
        <charset val="134"/>
      </rPr>
      <t>机关商品和服务支出</t>
    </r>
  </si>
  <si>
    <r>
      <t xml:space="preserve">        </t>
    </r>
    <r>
      <rPr>
        <sz val="10"/>
        <color indexed="8"/>
        <rFont val="宋体"/>
        <family val="3"/>
        <charset val="134"/>
      </rPr>
      <t>对企业资本性支出（二）</t>
    </r>
  </si>
  <si>
    <r>
      <t xml:space="preserve">        </t>
    </r>
    <r>
      <rPr>
        <sz val="10"/>
        <color indexed="8"/>
        <rFont val="宋体"/>
        <family val="3"/>
        <charset val="134"/>
      </rPr>
      <t>办公经费</t>
    </r>
  </si>
  <si>
    <r>
      <t>九、</t>
    </r>
    <r>
      <rPr>
        <b/>
        <sz val="10"/>
        <color indexed="8"/>
        <rFont val="宋体"/>
        <family val="3"/>
        <charset val="134"/>
      </rPr>
      <t>对个人和家庭的补助</t>
    </r>
  </si>
  <si>
    <r>
      <t xml:space="preserve">        </t>
    </r>
    <r>
      <rPr>
        <sz val="10"/>
        <color indexed="8"/>
        <rFont val="宋体"/>
        <family val="3"/>
        <charset val="134"/>
      </rPr>
      <t>会议费</t>
    </r>
  </si>
  <si>
    <r>
      <t xml:space="preserve">        </t>
    </r>
    <r>
      <rPr>
        <sz val="10"/>
        <color indexed="8"/>
        <rFont val="宋体"/>
        <family val="3"/>
        <charset val="134"/>
      </rPr>
      <t>社会福利和救助</t>
    </r>
  </si>
  <si>
    <r>
      <t xml:space="preserve">        </t>
    </r>
    <r>
      <rPr>
        <sz val="10"/>
        <color indexed="8"/>
        <rFont val="宋体"/>
        <family val="3"/>
        <charset val="134"/>
      </rPr>
      <t>培训费</t>
    </r>
  </si>
  <si>
    <r>
      <t xml:space="preserve">        </t>
    </r>
    <r>
      <rPr>
        <sz val="10"/>
        <color indexed="8"/>
        <rFont val="宋体"/>
        <family val="3"/>
        <charset val="134"/>
      </rPr>
      <t>助学金</t>
    </r>
  </si>
  <si>
    <r>
      <t xml:space="preserve">        </t>
    </r>
    <r>
      <rPr>
        <sz val="10"/>
        <color indexed="8"/>
        <rFont val="宋体"/>
        <family val="3"/>
        <charset val="134"/>
      </rPr>
      <t>专用材料购置费</t>
    </r>
  </si>
  <si>
    <r>
      <t xml:space="preserve">        </t>
    </r>
    <r>
      <rPr>
        <sz val="10"/>
        <color indexed="8"/>
        <rFont val="宋体"/>
        <family val="3"/>
        <charset val="134"/>
      </rPr>
      <t>个人农业生产补贴</t>
    </r>
  </si>
  <si>
    <r>
      <t xml:space="preserve">        </t>
    </r>
    <r>
      <rPr>
        <sz val="10"/>
        <color indexed="8"/>
        <rFont val="宋体"/>
        <family val="3"/>
        <charset val="134"/>
      </rPr>
      <t>委托业务费</t>
    </r>
  </si>
  <si>
    <r>
      <t xml:space="preserve">        </t>
    </r>
    <r>
      <rPr>
        <sz val="10"/>
        <color indexed="8"/>
        <rFont val="宋体"/>
        <family val="3"/>
        <charset val="134"/>
      </rPr>
      <t>离退休费</t>
    </r>
  </si>
  <si>
    <r>
      <t xml:space="preserve">        </t>
    </r>
    <r>
      <rPr>
        <sz val="10"/>
        <color indexed="8"/>
        <rFont val="宋体"/>
        <family val="3"/>
        <charset val="134"/>
      </rPr>
      <t>公务接待费</t>
    </r>
  </si>
  <si>
    <r>
      <t xml:space="preserve">        </t>
    </r>
    <r>
      <rPr>
        <sz val="10"/>
        <color indexed="8"/>
        <rFont val="宋体"/>
        <family val="3"/>
        <charset val="134"/>
      </rPr>
      <t>其他对个人和家庭的补助</t>
    </r>
  </si>
  <si>
    <r>
      <t xml:space="preserve">        </t>
    </r>
    <r>
      <rPr>
        <sz val="10"/>
        <color indexed="8"/>
        <rFont val="宋体"/>
        <family val="3"/>
        <charset val="134"/>
      </rPr>
      <t>因公出国（境）费用</t>
    </r>
  </si>
  <si>
    <r>
      <t>十、</t>
    </r>
    <r>
      <rPr>
        <b/>
        <sz val="10"/>
        <color indexed="8"/>
        <rFont val="宋体"/>
        <family val="3"/>
        <charset val="134"/>
      </rPr>
      <t>对社会保障基金补助</t>
    </r>
  </si>
  <si>
    <r>
      <t xml:space="preserve">        </t>
    </r>
    <r>
      <rPr>
        <sz val="10"/>
        <color indexed="8"/>
        <rFont val="宋体"/>
        <family val="3"/>
        <charset val="134"/>
      </rPr>
      <t>公务用车运行维护费</t>
    </r>
  </si>
  <si>
    <r>
      <t xml:space="preserve">        </t>
    </r>
    <r>
      <rPr>
        <sz val="10"/>
        <color indexed="8"/>
        <rFont val="宋体"/>
        <family val="3"/>
        <charset val="134"/>
      </rPr>
      <t>对社会保险基金补助</t>
    </r>
  </si>
  <si>
    <r>
      <t xml:space="preserve">        </t>
    </r>
    <r>
      <rPr>
        <sz val="10"/>
        <color indexed="8"/>
        <rFont val="宋体"/>
        <family val="3"/>
        <charset val="134"/>
      </rPr>
      <t>维修</t>
    </r>
    <r>
      <rPr>
        <sz val="10"/>
        <color indexed="8"/>
        <rFont val="Times New Roman"/>
        <family val="1"/>
      </rPr>
      <t>(</t>
    </r>
    <r>
      <rPr>
        <sz val="10"/>
        <color indexed="8"/>
        <rFont val="宋体"/>
        <family val="3"/>
        <charset val="134"/>
      </rPr>
      <t>护</t>
    </r>
    <r>
      <rPr>
        <sz val="10"/>
        <color indexed="8"/>
        <rFont val="Times New Roman"/>
        <family val="1"/>
      </rPr>
      <t>)</t>
    </r>
    <r>
      <rPr>
        <sz val="10"/>
        <color indexed="8"/>
        <rFont val="宋体"/>
        <family val="3"/>
        <charset val="134"/>
      </rPr>
      <t>费</t>
    </r>
  </si>
  <si>
    <r>
      <t xml:space="preserve">        </t>
    </r>
    <r>
      <rPr>
        <sz val="10"/>
        <color indexed="8"/>
        <rFont val="宋体"/>
        <family val="3"/>
        <charset val="134"/>
      </rPr>
      <t>补充全国社会保障基金</t>
    </r>
  </si>
  <si>
    <r>
      <t xml:space="preserve">        </t>
    </r>
    <r>
      <rPr>
        <sz val="10"/>
        <color indexed="8"/>
        <rFont val="宋体"/>
        <family val="3"/>
        <charset val="134"/>
      </rPr>
      <t>其他商品和服务支出</t>
    </r>
  </si>
  <si>
    <r>
      <t>十一、</t>
    </r>
    <r>
      <rPr>
        <b/>
        <sz val="10"/>
        <color indexed="8"/>
        <rFont val="宋体"/>
        <family val="3"/>
        <charset val="134"/>
      </rPr>
      <t>债务利息及费用支出</t>
    </r>
  </si>
  <si>
    <r>
      <t>三、</t>
    </r>
    <r>
      <rPr>
        <b/>
        <sz val="10"/>
        <rFont val="宋体"/>
        <family val="3"/>
        <charset val="134"/>
      </rPr>
      <t>机关资本性支出（一）</t>
    </r>
  </si>
  <si>
    <r>
      <t xml:space="preserve">        </t>
    </r>
    <r>
      <rPr>
        <sz val="10"/>
        <color indexed="8"/>
        <rFont val="宋体"/>
        <family val="3"/>
        <charset val="134"/>
      </rPr>
      <t>国内债务付息</t>
    </r>
  </si>
  <si>
    <r>
      <t xml:space="preserve">        </t>
    </r>
    <r>
      <rPr>
        <sz val="10"/>
        <color indexed="8"/>
        <rFont val="宋体"/>
        <family val="3"/>
        <charset val="134"/>
      </rPr>
      <t>房屋建筑物购建</t>
    </r>
  </si>
  <si>
    <r>
      <t xml:space="preserve">        </t>
    </r>
    <r>
      <rPr>
        <sz val="10"/>
        <color indexed="8"/>
        <rFont val="宋体"/>
        <family val="3"/>
        <charset val="134"/>
      </rPr>
      <t>国外债务付息</t>
    </r>
  </si>
  <si>
    <r>
      <t xml:space="preserve">        </t>
    </r>
    <r>
      <rPr>
        <sz val="10"/>
        <color indexed="8"/>
        <rFont val="宋体"/>
        <family val="3"/>
        <charset val="134"/>
      </rPr>
      <t>基础设施建设</t>
    </r>
  </si>
  <si>
    <r>
      <t xml:space="preserve">        </t>
    </r>
    <r>
      <rPr>
        <sz val="10"/>
        <color indexed="8"/>
        <rFont val="宋体"/>
        <family val="3"/>
        <charset val="134"/>
      </rPr>
      <t>国内债务发行费用</t>
    </r>
  </si>
  <si>
    <r>
      <t xml:space="preserve">        </t>
    </r>
    <r>
      <rPr>
        <sz val="10"/>
        <color indexed="8"/>
        <rFont val="宋体"/>
        <family val="3"/>
        <charset val="134"/>
      </rPr>
      <t>公务用车购置</t>
    </r>
  </si>
  <si>
    <r>
      <t xml:space="preserve">        </t>
    </r>
    <r>
      <rPr>
        <sz val="10"/>
        <color indexed="8"/>
        <rFont val="宋体"/>
        <family val="3"/>
        <charset val="134"/>
      </rPr>
      <t>国外债务发行费用</t>
    </r>
  </si>
  <si>
    <r>
      <t xml:space="preserve">        </t>
    </r>
    <r>
      <rPr>
        <sz val="10"/>
        <color indexed="8"/>
        <rFont val="宋体"/>
        <family val="3"/>
        <charset val="134"/>
      </rPr>
      <t>土地征迁补偿和安置支出</t>
    </r>
  </si>
  <si>
    <r>
      <t>十二、</t>
    </r>
    <r>
      <rPr>
        <b/>
        <sz val="10"/>
        <color indexed="8"/>
        <rFont val="宋体"/>
        <family val="3"/>
        <charset val="134"/>
      </rPr>
      <t>债务还本支出</t>
    </r>
  </si>
  <si>
    <r>
      <t xml:space="preserve">        </t>
    </r>
    <r>
      <rPr>
        <sz val="10"/>
        <color indexed="8"/>
        <rFont val="宋体"/>
        <family val="3"/>
        <charset val="134"/>
      </rPr>
      <t>设备购置</t>
    </r>
  </si>
  <si>
    <r>
      <t xml:space="preserve">        </t>
    </r>
    <r>
      <rPr>
        <sz val="10"/>
        <color indexed="8"/>
        <rFont val="宋体"/>
        <family val="3"/>
        <charset val="134"/>
      </rPr>
      <t>国内债务还本</t>
    </r>
  </si>
  <si>
    <r>
      <t xml:space="preserve">        </t>
    </r>
    <r>
      <rPr>
        <sz val="10"/>
        <color indexed="8"/>
        <rFont val="宋体"/>
        <family val="3"/>
        <charset val="134"/>
      </rPr>
      <t>大型修缮</t>
    </r>
  </si>
  <si>
    <r>
      <t xml:space="preserve">        </t>
    </r>
    <r>
      <rPr>
        <sz val="10"/>
        <color indexed="8"/>
        <rFont val="宋体"/>
        <family val="3"/>
        <charset val="134"/>
      </rPr>
      <t>国外债务还本</t>
    </r>
  </si>
  <si>
    <r>
      <t xml:space="preserve">        </t>
    </r>
    <r>
      <rPr>
        <sz val="10"/>
        <color indexed="8"/>
        <rFont val="宋体"/>
        <family val="3"/>
        <charset val="134"/>
      </rPr>
      <t>其他资本性支出</t>
    </r>
  </si>
  <si>
    <r>
      <t>十三、</t>
    </r>
    <r>
      <rPr>
        <b/>
        <sz val="10"/>
        <color indexed="8"/>
        <rFont val="宋体"/>
        <family val="3"/>
        <charset val="134"/>
      </rPr>
      <t>转移性支出</t>
    </r>
  </si>
  <si>
    <r>
      <t>四、</t>
    </r>
    <r>
      <rPr>
        <b/>
        <sz val="10"/>
        <rFont val="宋体"/>
        <family val="3"/>
        <charset val="134"/>
      </rPr>
      <t>机关资本性支出（二）</t>
    </r>
  </si>
  <si>
    <r>
      <t xml:space="preserve">        </t>
    </r>
    <r>
      <rPr>
        <sz val="10"/>
        <color indexed="8"/>
        <rFont val="宋体"/>
        <family val="3"/>
        <charset val="134"/>
      </rPr>
      <t>上下级政府间转移性支出</t>
    </r>
  </si>
  <si>
    <r>
      <t xml:space="preserve">        </t>
    </r>
    <r>
      <rPr>
        <sz val="10"/>
        <color indexed="8"/>
        <rFont val="宋体"/>
        <family val="3"/>
        <charset val="134"/>
      </rPr>
      <t>援助其他地区支出</t>
    </r>
  </si>
  <si>
    <r>
      <t xml:space="preserve">        </t>
    </r>
    <r>
      <rPr>
        <sz val="10"/>
        <color indexed="8"/>
        <rFont val="宋体"/>
        <family val="3"/>
        <charset val="134"/>
      </rPr>
      <t>债务转贷</t>
    </r>
  </si>
  <si>
    <r>
      <t xml:space="preserve">        </t>
    </r>
    <r>
      <rPr>
        <sz val="10"/>
        <color indexed="8"/>
        <rFont val="宋体"/>
        <family val="3"/>
        <charset val="134"/>
      </rPr>
      <t>调出资金</t>
    </r>
  </si>
  <si>
    <r>
      <t>十四、</t>
    </r>
    <r>
      <rPr>
        <b/>
        <sz val="10"/>
        <color indexed="8"/>
        <rFont val="宋体"/>
        <family val="3"/>
        <charset val="134"/>
      </rPr>
      <t>预备费及预留</t>
    </r>
  </si>
  <si>
    <r>
      <t xml:space="preserve">        </t>
    </r>
    <r>
      <rPr>
        <sz val="10"/>
        <color indexed="8"/>
        <rFont val="宋体"/>
        <family val="3"/>
        <charset val="134"/>
      </rPr>
      <t>预备费</t>
    </r>
  </si>
  <si>
    <r>
      <t xml:space="preserve">        </t>
    </r>
    <r>
      <rPr>
        <sz val="10"/>
        <color indexed="8"/>
        <rFont val="宋体"/>
        <family val="3"/>
        <charset val="134"/>
      </rPr>
      <t>预留</t>
    </r>
  </si>
  <si>
    <r>
      <t>五、</t>
    </r>
    <r>
      <rPr>
        <b/>
        <sz val="10"/>
        <color indexed="8"/>
        <rFont val="宋体"/>
        <family val="3"/>
        <charset val="134"/>
      </rPr>
      <t>对事业单位经常性补助</t>
    </r>
  </si>
  <si>
    <r>
      <t>十五、</t>
    </r>
    <r>
      <rPr>
        <b/>
        <sz val="10"/>
        <color indexed="8"/>
        <rFont val="宋体"/>
        <family val="3"/>
        <charset val="134"/>
      </rPr>
      <t>其他支出</t>
    </r>
  </si>
  <si>
    <r>
      <t xml:space="preserve">        </t>
    </r>
    <r>
      <rPr>
        <sz val="10"/>
        <color indexed="8"/>
        <rFont val="宋体"/>
        <family val="3"/>
        <charset val="134"/>
      </rPr>
      <t>工资福利支出</t>
    </r>
  </si>
  <si>
    <r>
      <t xml:space="preserve">        </t>
    </r>
    <r>
      <rPr>
        <sz val="10"/>
        <color indexed="8"/>
        <rFont val="宋体"/>
        <family val="3"/>
        <charset val="134"/>
      </rPr>
      <t>赠与</t>
    </r>
  </si>
  <si>
    <r>
      <t xml:space="preserve">        </t>
    </r>
    <r>
      <rPr>
        <sz val="10"/>
        <color indexed="8"/>
        <rFont val="宋体"/>
        <family val="3"/>
        <charset val="134"/>
      </rPr>
      <t>商品和服务支出</t>
    </r>
  </si>
  <si>
    <r>
      <t xml:space="preserve">        </t>
    </r>
    <r>
      <rPr>
        <sz val="10"/>
        <color indexed="8"/>
        <rFont val="宋体"/>
        <family val="3"/>
        <charset val="134"/>
      </rPr>
      <t>国家赔偿费用支出</t>
    </r>
  </si>
  <si>
    <r>
      <t xml:space="preserve">        </t>
    </r>
    <r>
      <rPr>
        <sz val="10"/>
        <color indexed="8"/>
        <rFont val="宋体"/>
        <family val="3"/>
        <charset val="134"/>
      </rPr>
      <t>其他对事业单位补助</t>
    </r>
  </si>
  <si>
    <r>
      <t>六、</t>
    </r>
    <r>
      <rPr>
        <b/>
        <sz val="10"/>
        <color indexed="8"/>
        <rFont val="宋体"/>
        <family val="3"/>
        <charset val="134"/>
      </rPr>
      <t>对事业单位资本性补助</t>
    </r>
  </si>
  <si>
    <r>
      <t xml:space="preserve">        </t>
    </r>
    <r>
      <rPr>
        <sz val="10"/>
        <color indexed="8"/>
        <rFont val="宋体"/>
        <family val="3"/>
        <charset val="134"/>
      </rPr>
      <t>其他支出</t>
    </r>
  </si>
  <si>
    <r>
      <t xml:space="preserve">        </t>
    </r>
    <r>
      <rPr>
        <sz val="10"/>
        <color indexed="8"/>
        <rFont val="宋体"/>
        <family val="3"/>
        <charset val="134"/>
      </rPr>
      <t>资本性支出（一）</t>
    </r>
  </si>
  <si>
    <t xml:space="preserve">           公务用车购置</t>
  </si>
  <si>
    <t xml:space="preserve">           公务用车运行维护费</t>
  </si>
  <si>
    <t>附表十七</t>
    <phoneticPr fontId="1" type="noConversion"/>
  </si>
  <si>
    <t>如东县2018年一般公共预算收入完成情况表</t>
    <phoneticPr fontId="1" type="noConversion"/>
  </si>
  <si>
    <t>2018年比2017年</t>
    <phoneticPr fontId="1" type="noConversion"/>
  </si>
  <si>
    <t>如东县2018年一般公共预算支出执行情况表</t>
    <phoneticPr fontId="1" type="noConversion"/>
  </si>
  <si>
    <t>2018年调整预算数</t>
    <phoneticPr fontId="1" type="noConversion"/>
  </si>
  <si>
    <t>如东县2018年政府性基金收支预算执行情况表</t>
    <phoneticPr fontId="1" type="noConversion"/>
  </si>
  <si>
    <t>如东县2018年国有资本经营收支预算执行情况表</t>
    <phoneticPr fontId="1" type="noConversion"/>
  </si>
  <si>
    <t>如东县2019年一般公共支出预算表</t>
    <phoneticPr fontId="1" type="noConversion"/>
  </si>
  <si>
    <t>2019年比2018年</t>
    <phoneticPr fontId="1" type="noConversion"/>
  </si>
  <si>
    <t>如东县2019年政府性基金收支预算表</t>
    <phoneticPr fontId="1" type="noConversion"/>
  </si>
  <si>
    <t>如东县2019年社会保险基金收支预算表</t>
    <phoneticPr fontId="1" type="noConversion"/>
  </si>
  <si>
    <t>至2018年末累计额</t>
    <phoneticPr fontId="1" type="noConversion"/>
  </si>
  <si>
    <t>2018年发生额</t>
    <phoneticPr fontId="59" type="noConversion"/>
  </si>
  <si>
    <t>至2018年末累计额</t>
    <phoneticPr fontId="59" type="noConversion"/>
  </si>
  <si>
    <t>　 商业服务业等支出</t>
    <phoneticPr fontId="1" type="noConversion"/>
  </si>
  <si>
    <t>　 金融支出</t>
    <phoneticPr fontId="1" type="noConversion"/>
  </si>
  <si>
    <t>　 国土海洋气象等支出</t>
    <phoneticPr fontId="1" type="noConversion"/>
  </si>
  <si>
    <t>　 住房保障支出</t>
    <phoneticPr fontId="1" type="noConversion"/>
  </si>
  <si>
    <t>　 粮油物质储备支出</t>
    <phoneticPr fontId="1" type="noConversion"/>
  </si>
  <si>
    <t>　 国债还本付息支出</t>
    <phoneticPr fontId="1" type="noConversion"/>
  </si>
  <si>
    <t xml:space="preserve">      项        目</t>
    <phoneticPr fontId="1" type="noConversion"/>
  </si>
  <si>
    <t>2019年比2018年</t>
    <phoneticPr fontId="1" type="noConversion"/>
  </si>
  <si>
    <t>增减额</t>
    <phoneticPr fontId="1" type="noConversion"/>
  </si>
  <si>
    <t>增减%</t>
    <phoneticPr fontId="1" type="noConversion"/>
  </si>
  <si>
    <t xml:space="preserve">     环保税</t>
    <phoneticPr fontId="1" type="noConversion"/>
  </si>
  <si>
    <t>增减%</t>
    <phoneticPr fontId="1" type="noConversion"/>
  </si>
  <si>
    <t>支出合计</t>
    <phoneticPr fontId="1" type="noConversion"/>
  </si>
  <si>
    <t>如东县本级2018年一般公共预算支出执行情况表</t>
    <phoneticPr fontId="1" type="noConversion"/>
  </si>
  <si>
    <t>附表七</t>
    <phoneticPr fontId="1" type="noConversion"/>
  </si>
  <si>
    <t>单位：万元</t>
    <phoneticPr fontId="1" type="noConversion"/>
  </si>
  <si>
    <t>项       目</t>
    <phoneticPr fontId="1" type="noConversion"/>
  </si>
  <si>
    <t>占调整预算数%</t>
    <phoneticPr fontId="1" type="noConversion"/>
  </si>
  <si>
    <t>2018年比2017年</t>
    <phoneticPr fontId="1" type="noConversion"/>
  </si>
  <si>
    <t>增减额</t>
    <phoneticPr fontId="1" type="noConversion"/>
  </si>
  <si>
    <t>增减%</t>
    <phoneticPr fontId="1" type="noConversion"/>
  </si>
  <si>
    <t>支出合计</t>
    <phoneticPr fontId="1" type="noConversion"/>
  </si>
  <si>
    <t xml:space="preserve">   一般公共服务支出</t>
    <phoneticPr fontId="1" type="noConversion"/>
  </si>
  <si>
    <t xml:space="preserve">   公共安全支出</t>
    <phoneticPr fontId="1" type="noConversion"/>
  </si>
  <si>
    <t xml:space="preserve">   教育支出</t>
    <phoneticPr fontId="1" type="noConversion"/>
  </si>
  <si>
    <t xml:space="preserve">   科学技术支出</t>
    <phoneticPr fontId="1" type="noConversion"/>
  </si>
  <si>
    <t xml:space="preserve">   文化体育与传媒支出</t>
    <phoneticPr fontId="1" type="noConversion"/>
  </si>
  <si>
    <t xml:space="preserve">   社会保障与就业支出</t>
    <phoneticPr fontId="1" type="noConversion"/>
  </si>
  <si>
    <t xml:space="preserve">   医疗卫生与计划生育支出</t>
    <phoneticPr fontId="1" type="noConversion"/>
  </si>
  <si>
    <t>　 节能环保支出</t>
    <phoneticPr fontId="1" type="noConversion"/>
  </si>
  <si>
    <t xml:space="preserve">   城乡社区支出</t>
    <phoneticPr fontId="1" type="noConversion"/>
  </si>
  <si>
    <t xml:space="preserve">   农林水支出</t>
    <phoneticPr fontId="1" type="noConversion"/>
  </si>
  <si>
    <t xml:space="preserve">   交通运输支出</t>
    <phoneticPr fontId="1" type="noConversion"/>
  </si>
  <si>
    <t>　 住房保障支出</t>
    <phoneticPr fontId="1" type="noConversion"/>
  </si>
  <si>
    <t>　 粮油物质储备支出</t>
    <phoneticPr fontId="1" type="noConversion"/>
  </si>
  <si>
    <t xml:space="preserve"> 　国债还本付息支出</t>
    <phoneticPr fontId="1" type="noConversion"/>
  </si>
  <si>
    <t xml:space="preserve">   其他支出</t>
    <phoneticPr fontId="1" type="noConversion"/>
  </si>
  <si>
    <t xml:space="preserve">   资源勘探信息等支出</t>
    <phoneticPr fontId="1" type="noConversion"/>
  </si>
  <si>
    <t xml:space="preserve">   交通运输支出</t>
    <phoneticPr fontId="1" type="noConversion"/>
  </si>
  <si>
    <t xml:space="preserve">   农林水支出</t>
    <phoneticPr fontId="1" type="noConversion"/>
  </si>
  <si>
    <t xml:space="preserve">   城乡社区支出</t>
    <phoneticPr fontId="1" type="noConversion"/>
  </si>
  <si>
    <t xml:space="preserve">   社会保障与就业支出</t>
    <phoneticPr fontId="1" type="noConversion"/>
  </si>
  <si>
    <t xml:space="preserve">   科学技术支出</t>
    <phoneticPr fontId="1" type="noConversion"/>
  </si>
  <si>
    <t xml:space="preserve">   教育支出</t>
    <phoneticPr fontId="1" type="noConversion"/>
  </si>
  <si>
    <t xml:space="preserve">   公共安全支出</t>
    <phoneticPr fontId="1" type="noConversion"/>
  </si>
  <si>
    <t xml:space="preserve">   一般公共服务支出</t>
    <phoneticPr fontId="1" type="noConversion"/>
  </si>
  <si>
    <t>支出合计</t>
    <phoneticPr fontId="1" type="noConversion"/>
  </si>
  <si>
    <t>增减%</t>
    <phoneticPr fontId="1" type="noConversion"/>
  </si>
  <si>
    <t>增减额</t>
    <phoneticPr fontId="1" type="noConversion"/>
  </si>
  <si>
    <t>2019年比2018年</t>
    <phoneticPr fontId="1" type="noConversion"/>
  </si>
  <si>
    <t>2019年预算数</t>
    <phoneticPr fontId="1" type="noConversion"/>
  </si>
  <si>
    <t>附表十四</t>
    <phoneticPr fontId="1" type="noConversion"/>
  </si>
  <si>
    <t xml:space="preserve">     印花税</t>
    <phoneticPr fontId="1" type="noConversion"/>
  </si>
  <si>
    <t>附表十五</t>
    <phoneticPr fontId="1" type="noConversion"/>
  </si>
  <si>
    <t>2019年县级财政拨款“三公”经费预算表</t>
    <phoneticPr fontId="1" type="noConversion"/>
  </si>
  <si>
    <t>附表十六</t>
    <phoneticPr fontId="1" type="noConversion"/>
  </si>
  <si>
    <t>单位:万元</t>
    <phoneticPr fontId="1" type="noConversion"/>
  </si>
  <si>
    <t>2018年支出数</t>
    <phoneticPr fontId="1" type="noConversion"/>
  </si>
  <si>
    <t>1、税收收入</t>
    <phoneticPr fontId="1" type="noConversion"/>
  </si>
  <si>
    <t xml:space="preserve">    增值税</t>
    <phoneticPr fontId="1" type="noConversion"/>
  </si>
  <si>
    <t>　　　其中：改征增值税</t>
    <phoneticPr fontId="1" type="noConversion"/>
  </si>
  <si>
    <t xml:space="preserve">    企业所得税(40%）</t>
    <phoneticPr fontId="1" type="noConversion"/>
  </si>
  <si>
    <t xml:space="preserve">     其中：新办及三资企业所得税（40%）</t>
    <phoneticPr fontId="1" type="noConversion"/>
  </si>
  <si>
    <t xml:space="preserve">    个人所得税(40%）</t>
    <phoneticPr fontId="1" type="noConversion"/>
  </si>
  <si>
    <t>　　城市维护建设税</t>
    <phoneticPr fontId="1" type="noConversion"/>
  </si>
  <si>
    <t>　　房产税</t>
    <phoneticPr fontId="1" type="noConversion"/>
  </si>
  <si>
    <t>　　城镇土地使用税</t>
    <phoneticPr fontId="1" type="noConversion"/>
  </si>
  <si>
    <t>　　土地增值税</t>
    <phoneticPr fontId="1" type="noConversion"/>
  </si>
  <si>
    <t xml:space="preserve">    耕地占用税</t>
    <phoneticPr fontId="1" type="noConversion"/>
  </si>
  <si>
    <t xml:space="preserve">    契税</t>
    <phoneticPr fontId="1" type="noConversion"/>
  </si>
  <si>
    <t xml:space="preserve">    环保税</t>
    <phoneticPr fontId="1" type="noConversion"/>
  </si>
  <si>
    <t>　　其他地方各税</t>
    <phoneticPr fontId="1" type="noConversion"/>
  </si>
  <si>
    <t>　　专项收入</t>
    <phoneticPr fontId="1" type="noConversion"/>
  </si>
  <si>
    <t>2018年
预算数</t>
    <phoneticPr fontId="1" type="noConversion"/>
  </si>
  <si>
    <t>2017年
决算数</t>
    <phoneticPr fontId="1" type="noConversion"/>
  </si>
  <si>
    <t>2018年
完成数</t>
    <phoneticPr fontId="1" type="noConversion"/>
  </si>
  <si>
    <t>如东县2018年社会保险基金收支预算执行情况表</t>
    <phoneticPr fontId="1" type="noConversion"/>
  </si>
  <si>
    <t>如东县本级2018年一般公共预算收入完成情况表</t>
    <phoneticPr fontId="1" type="noConversion"/>
  </si>
  <si>
    <t>如东县2019年一般公共收入预算表</t>
    <phoneticPr fontId="1" type="noConversion"/>
  </si>
  <si>
    <t>如东县2019年国有资本经营收支预算表</t>
    <phoneticPr fontId="1" type="noConversion"/>
  </si>
  <si>
    <t>如东县本级2019年一般公共收入预算表</t>
    <phoneticPr fontId="1" type="noConversion"/>
  </si>
  <si>
    <t>如东县本级2019年一般公共支出预算表</t>
    <phoneticPr fontId="1" type="noConversion"/>
  </si>
  <si>
    <t>2019年如东县级一般公共预算基本支出表
（按经济科目分类）</t>
    <phoneticPr fontId="1" type="noConversion"/>
  </si>
  <si>
    <t>（二）专项债务余额</t>
    <phoneticPr fontId="1" type="noConversion"/>
  </si>
  <si>
    <t>2018年调整
预算数</t>
    <phoneticPr fontId="1" type="noConversion"/>
  </si>
  <si>
    <t>2019年
预算数</t>
    <phoneticPr fontId="1" type="noConversion"/>
  </si>
  <si>
    <t>收入合计</t>
    <phoneticPr fontId="1" type="noConversion"/>
  </si>
  <si>
    <t xml:space="preserve"> 1、税收收入</t>
    <phoneticPr fontId="1" type="noConversion"/>
  </si>
  <si>
    <t>　　　　　其中：改征增值税</t>
    <phoneticPr fontId="1" type="noConversion"/>
  </si>
  <si>
    <t xml:space="preserve">      企业所得税</t>
    <phoneticPr fontId="1" type="noConversion"/>
  </si>
  <si>
    <t xml:space="preserve">      个人所得税</t>
    <phoneticPr fontId="1" type="noConversion"/>
  </si>
  <si>
    <t>　　  城市维护建设税</t>
    <phoneticPr fontId="1" type="noConversion"/>
  </si>
  <si>
    <t>　　　房产税</t>
    <phoneticPr fontId="1" type="noConversion"/>
  </si>
  <si>
    <t xml:space="preserve">      印花税</t>
    <phoneticPr fontId="1" type="noConversion"/>
  </si>
  <si>
    <t>　　　城镇土地使用税</t>
    <phoneticPr fontId="1" type="noConversion"/>
  </si>
  <si>
    <t>　　　土地增值税</t>
    <phoneticPr fontId="1" type="noConversion"/>
  </si>
  <si>
    <t xml:space="preserve">      耕地占用税</t>
    <phoneticPr fontId="1" type="noConversion"/>
  </si>
  <si>
    <t xml:space="preserve">      契税</t>
    <phoneticPr fontId="1" type="noConversion"/>
  </si>
  <si>
    <t xml:space="preserve">      环保税</t>
    <phoneticPr fontId="1" type="noConversion"/>
  </si>
  <si>
    <t>　　　其他地方各税</t>
    <phoneticPr fontId="1" type="noConversion"/>
  </si>
  <si>
    <t>2、非税收入</t>
    <phoneticPr fontId="1" type="noConversion"/>
  </si>
  <si>
    <t>2018年
实现数</t>
    <phoneticPr fontId="1" type="noConversion"/>
  </si>
  <si>
    <t>如东县政府债务余额情况表</t>
    <phoneticPr fontId="1" type="noConversion"/>
  </si>
  <si>
    <t>如东县地方政府债券发行情况表</t>
    <phoneticPr fontId="59" type="noConversion"/>
  </si>
  <si>
    <t>　　 城市维护建设税</t>
    <phoneticPr fontId="1" type="noConversion"/>
  </si>
  <si>
    <t>　　 房产税</t>
    <phoneticPr fontId="1" type="noConversion"/>
  </si>
  <si>
    <t>　　 城镇土地使用税</t>
    <phoneticPr fontId="1" type="noConversion"/>
  </si>
  <si>
    <t>　　 土地增值税</t>
    <phoneticPr fontId="1" type="noConversion"/>
  </si>
  <si>
    <t>　　 其他地方各税</t>
    <phoneticPr fontId="1" type="noConversion"/>
  </si>
  <si>
    <t xml:space="preserve">      增值税</t>
    <phoneticPr fontId="1" type="noConversion"/>
  </si>
  <si>
    <t xml:space="preserve">     专项收入</t>
  </si>
  <si>
    <t xml:space="preserve">     专项收入</t>
    <phoneticPr fontId="1" type="noConversion"/>
  </si>
  <si>
    <t xml:space="preserve">     城市维护建设税</t>
    <phoneticPr fontId="1" type="noConversion"/>
  </si>
  <si>
    <t xml:space="preserve">     房产税</t>
    <phoneticPr fontId="1" type="noConversion"/>
  </si>
  <si>
    <t xml:space="preserve">     城镇土地使用税</t>
    <phoneticPr fontId="1" type="noConversion"/>
  </si>
  <si>
    <t xml:space="preserve">     土地增值税</t>
    <phoneticPr fontId="1" type="noConversion"/>
  </si>
  <si>
    <t xml:space="preserve">     其他地方各税</t>
    <phoneticPr fontId="1" type="noConversion"/>
  </si>
  <si>
    <t xml:space="preserve">        资本性支出（二）</t>
    <phoneticPr fontId="1" type="noConversion"/>
  </si>
  <si>
    <t xml:space="preserve">     罚没收入</t>
  </si>
  <si>
    <t xml:space="preserve">     行政事业性收费及其他收入</t>
  </si>
  <si>
    <t xml:space="preserve">     罚没收入</t>
    <phoneticPr fontId="1" type="noConversion"/>
  </si>
  <si>
    <t xml:space="preserve">     行政事业性收费及其他收入</t>
    <phoneticPr fontId="1" type="noConversion"/>
  </si>
  <si>
    <t xml:space="preserve">    罚没收入</t>
    <phoneticPr fontId="1" type="noConversion"/>
  </si>
  <si>
    <t xml:space="preserve">    行政事业性收费及其他收入</t>
    <phoneticPr fontId="1" type="noConversion"/>
  </si>
  <si>
    <t xml:space="preserve">   节能环保支出</t>
    <phoneticPr fontId="1" type="noConversion"/>
  </si>
  <si>
    <t>备注：2018年起生育保险由南通市统筹，故2019年未进行预算安排。</t>
    <phoneticPr fontId="1" type="noConversion"/>
  </si>
  <si>
    <t xml:space="preserve">   商业服务业等支出</t>
    <phoneticPr fontId="1" type="noConversion"/>
  </si>
  <si>
    <t xml:space="preserve">   金融支出</t>
    <phoneticPr fontId="1" type="noConversion"/>
  </si>
  <si>
    <t xml:space="preserve">   住房保障支出</t>
    <phoneticPr fontId="1" type="noConversion"/>
  </si>
  <si>
    <t xml:space="preserve">   粮油物质储备支出</t>
    <phoneticPr fontId="1" type="noConversion"/>
  </si>
  <si>
    <t xml:space="preserve">   灾害防治及应急管理支出</t>
    <phoneticPr fontId="1" type="noConversion"/>
  </si>
  <si>
    <t xml:space="preserve">   预备费</t>
    <phoneticPr fontId="1" type="noConversion"/>
  </si>
  <si>
    <t>2018年
预算数</t>
    <phoneticPr fontId="1" type="noConversion"/>
  </si>
  <si>
    <t xml:space="preserve"> </t>
    <phoneticPr fontId="1" type="noConversion"/>
  </si>
  <si>
    <t>备注：环境保护税自2018年1月1日起开始征收。</t>
    <phoneticPr fontId="1" type="noConversion"/>
  </si>
  <si>
    <t xml:space="preserve">   文化旅游体育与传媒支出</t>
    <phoneticPr fontId="1" type="noConversion"/>
  </si>
  <si>
    <t xml:space="preserve">   卫生健康支出</t>
    <phoneticPr fontId="1" type="noConversion"/>
  </si>
  <si>
    <t xml:space="preserve">   自然资源海洋气象等支出</t>
    <phoneticPr fontId="1" type="noConversion"/>
  </si>
  <si>
    <t xml:space="preserve">   债务还本付息支出</t>
    <phoneticPr fontId="1" type="noConversion"/>
  </si>
  <si>
    <r>
      <t xml:space="preserve"> </t>
    </r>
    <r>
      <rPr>
        <sz val="12"/>
        <rFont val="宋体"/>
        <family val="3"/>
        <charset val="134"/>
      </rPr>
      <t xml:space="preserve">        </t>
    </r>
    <phoneticPr fontId="1" type="noConversion"/>
  </si>
  <si>
    <t xml:space="preserve"> 污水处理费及对应专项债务</t>
    <phoneticPr fontId="1" type="noConversion"/>
  </si>
  <si>
    <t xml:space="preserve"> 农业土地开发基金</t>
    <phoneticPr fontId="1" type="noConversion"/>
  </si>
  <si>
    <t xml:space="preserve"> 国有土地使用权出让</t>
    <phoneticPr fontId="1" type="noConversion"/>
  </si>
  <si>
    <t xml:space="preserve"> 其他政府性基金</t>
    <phoneticPr fontId="1" type="noConversion"/>
  </si>
  <si>
    <t>备注：因金融保险业改征增值税及企业所得税入库级次调整，数据变化较大。</t>
    <phoneticPr fontId="1" type="noConversion"/>
  </si>
  <si>
    <t xml:space="preserve"> 污水处理费及对应专项债务收入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</si>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</sst>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0_ "/>
    <numFmt numFmtId="177" formatCode="0.0_ "/>
    <numFmt numFmtId="178" formatCode="0_ "/>
    <numFmt numFmtId="179" formatCode="0.0%"/>
    <numFmt numFmtId="180" formatCode="0;_؄"/>
    <numFmt numFmtId="181" formatCode="0;_꤄"/>
  </numFmts>
  <fonts count="91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0"/>
      <name val="Arial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6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0"/>
      <name val="MS Sans Serif"/>
      <family val="2"/>
    </font>
    <font>
      <sz val="1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4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42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13"/>
      <color indexed="62"/>
      <name val="宋体"/>
      <family val="3"/>
      <charset val="134"/>
    </font>
    <font>
      <b/>
      <sz val="11"/>
      <color indexed="62"/>
      <name val="宋体"/>
      <family val="3"/>
      <charset val="134"/>
    </font>
    <font>
      <b/>
      <sz val="11"/>
      <color indexed="4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9"/>
      <name val="宋体"/>
      <family val="3"/>
      <charset val="134"/>
    </font>
    <font>
      <b/>
      <sz val="18"/>
      <name val="黑体"/>
      <family val="3"/>
      <charset val="134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089">
    <xf numFmtId="0" fontId="0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3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3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3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3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0" fillId="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0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0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0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3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0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0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4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61" fillId="19" borderId="0" applyNumberFormat="0" applyBorder="0" applyAlignment="0" applyProtection="0">
      <alignment vertical="center"/>
    </xf>
    <xf numFmtId="0" fontId="78" fillId="19" borderId="0" applyNumberFormat="0" applyBorder="0" applyAlignment="0" applyProtection="0">
      <alignment vertical="center"/>
    </xf>
    <xf numFmtId="0" fontId="61" fillId="20" borderId="0" applyNumberFormat="0" applyBorder="0" applyAlignment="0" applyProtection="0">
      <alignment vertical="center"/>
    </xf>
    <xf numFmtId="0" fontId="78" fillId="20" borderId="0" applyNumberFormat="0" applyBorder="0" applyAlignment="0" applyProtection="0">
      <alignment vertical="center"/>
    </xf>
    <xf numFmtId="0" fontId="61" fillId="27" borderId="0" applyNumberFormat="0" applyBorder="0" applyAlignment="0" applyProtection="0">
      <alignment vertical="center"/>
    </xf>
    <xf numFmtId="0" fontId="78" fillId="27" borderId="0" applyNumberFormat="0" applyBorder="0" applyAlignment="0" applyProtection="0">
      <alignment vertical="center"/>
    </xf>
    <xf numFmtId="0" fontId="61" fillId="26" borderId="0" applyNumberFormat="0" applyBorder="0" applyAlignment="0" applyProtection="0">
      <alignment vertical="center"/>
    </xf>
    <xf numFmtId="0" fontId="78" fillId="26" borderId="0" applyNumberFormat="0" applyBorder="0" applyAlignment="0" applyProtection="0">
      <alignment vertical="center"/>
    </xf>
    <xf numFmtId="0" fontId="61" fillId="28" borderId="0" applyNumberFormat="0" applyBorder="0" applyAlignment="0" applyProtection="0">
      <alignment vertical="center"/>
    </xf>
    <xf numFmtId="0" fontId="78" fillId="2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2" fillId="0" borderId="0" applyNumberForma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0" fillId="0" borderId="0" applyFont="0" applyFill="0" applyBorder="0" applyAlignment="0" applyProtection="0">
      <alignment vertical="center"/>
    </xf>
    <xf numFmtId="9" fontId="6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9" fontId="63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65" fillId="0" borderId="2" applyNumberFormat="0" applyFill="0" applyAlignment="0" applyProtection="0">
      <alignment vertical="center"/>
    </xf>
    <xf numFmtId="0" fontId="80" fillId="0" borderId="2" applyNumberFormat="0" applyFill="0" applyAlignment="0" applyProtection="0">
      <alignment vertical="center"/>
    </xf>
    <xf numFmtId="0" fontId="65" fillId="0" borderId="2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27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45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81" fillId="0" borderId="3" applyNumberFormat="0" applyFill="0" applyAlignment="0" applyProtection="0">
      <alignment vertical="center"/>
    </xf>
    <xf numFmtId="0" fontId="6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2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6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82" fillId="0" borderId="5" applyNumberFormat="0" applyFill="0" applyAlignment="0" applyProtection="0">
      <alignment vertical="center"/>
    </xf>
    <xf numFmtId="0" fontId="67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47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6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82" fillId="0" borderId="0" applyNumberFormat="0" applyFill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30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48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68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" fillId="0" borderId="0"/>
    <xf numFmtId="0" fontId="63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63" fillId="0" borderId="0"/>
    <xf numFmtId="0" fontId="63" fillId="0" borderId="0"/>
    <xf numFmtId="0" fontId="2" fillId="0" borderId="0"/>
    <xf numFmtId="0" fontId="2" fillId="0" borderId="0"/>
    <xf numFmtId="0" fontId="63" fillId="0" borderId="0"/>
    <xf numFmtId="0" fontId="63" fillId="0" borderId="0"/>
    <xf numFmtId="0" fontId="23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41" fillId="0" borderId="0"/>
    <xf numFmtId="0" fontId="2" fillId="0" borderId="0"/>
    <xf numFmtId="0" fontId="2" fillId="0" borderId="0"/>
    <xf numFmtId="0" fontId="63" fillId="0" borderId="0"/>
    <xf numFmtId="0" fontId="2" fillId="0" borderId="0"/>
    <xf numFmtId="0" fontId="63" fillId="0" borderId="0"/>
    <xf numFmtId="0" fontId="63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6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63" fillId="0" borderId="0">
      <alignment vertical="center"/>
    </xf>
    <xf numFmtId="0" fontId="60" fillId="0" borderId="0">
      <alignment vertical="center"/>
    </xf>
    <xf numFmtId="0" fontId="5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5" fillId="0" borderId="0">
      <alignment vertical="center"/>
    </xf>
    <xf numFmtId="0" fontId="60" fillId="0" borderId="0">
      <alignment vertical="center"/>
    </xf>
    <xf numFmtId="0" fontId="60" fillId="0" borderId="0">
      <alignment vertical="center"/>
    </xf>
    <xf numFmtId="0" fontId="5" fillId="0" borderId="0">
      <alignment vertical="center"/>
    </xf>
    <xf numFmtId="0" fontId="60" fillId="0" borderId="0">
      <alignment vertical="center"/>
    </xf>
    <xf numFmtId="0" fontId="5" fillId="0" borderId="0">
      <alignment vertical="center"/>
    </xf>
    <xf numFmtId="0" fontId="60" fillId="0" borderId="0">
      <alignment vertical="center"/>
    </xf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49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9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70" fillId="0" borderId="7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0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33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51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4" fillId="30" borderId="8" applyNumberFormat="0" applyAlignment="0" applyProtection="0">
      <alignment vertical="center"/>
    </xf>
    <xf numFmtId="0" fontId="71" fillId="30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33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51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33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51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4" fillId="29" borderId="8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34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52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72" fillId="32" borderId="9" applyNumberFormat="0" applyAlignment="0" applyProtection="0">
      <alignment vertical="center"/>
    </xf>
    <xf numFmtId="0" fontId="83" fillId="32" borderId="9" applyNumberFormat="0" applyAlignment="0" applyProtection="0">
      <alignment vertical="center"/>
    </xf>
    <xf numFmtId="0" fontId="72" fillId="32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34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52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34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52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5" fillId="31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7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55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/>
    <xf numFmtId="43" fontId="63" fillId="0" borderId="0" applyFont="0" applyFill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44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4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44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35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44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2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44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19" fillId="38" borderId="0" applyNumberFormat="0" applyBorder="0" applyAlignment="0" applyProtection="0">
      <alignment vertical="center"/>
    </xf>
    <xf numFmtId="0" fontId="76" fillId="38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38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56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19" fillId="37" borderId="0" applyNumberFormat="0" applyBorder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57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77" fillId="30" borderId="11" applyNumberFormat="0" applyAlignment="0" applyProtection="0">
      <alignment vertical="center"/>
    </xf>
    <xf numFmtId="0" fontId="20" fillId="30" borderId="11" applyNumberFormat="0" applyAlignment="0" applyProtection="0">
      <alignment vertical="center"/>
    </xf>
    <xf numFmtId="0" fontId="77" fillId="30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57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39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57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0" fillId="29" borderId="11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40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58" fillId="7" borderId="8" applyNumberFormat="0" applyAlignment="0" applyProtection="0">
      <alignment vertical="center"/>
    </xf>
    <xf numFmtId="0" fontId="21" fillId="7" borderId="8" applyNumberFormat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09">
    <xf numFmtId="0" fontId="0" fillId="0" borderId="0" xfId="0"/>
    <xf numFmtId="0" fontId="84" fillId="0" borderId="0" xfId="0" applyFont="1"/>
    <xf numFmtId="0" fontId="84" fillId="0" borderId="0" xfId="0" applyFont="1" applyAlignment="1">
      <alignment vertical="center"/>
    </xf>
    <xf numFmtId="0" fontId="84" fillId="0" borderId="0" xfId="0" applyFont="1" applyBorder="1"/>
    <xf numFmtId="0" fontId="84" fillId="0" borderId="0" xfId="0" applyFont="1" applyBorder="1" applyAlignment="1">
      <alignment vertical="center"/>
    </xf>
    <xf numFmtId="177" fontId="84" fillId="0" borderId="12" xfId="0" applyNumberFormat="1" applyFont="1" applyBorder="1" applyAlignment="1">
      <alignment horizontal="center" vertical="center"/>
    </xf>
    <xf numFmtId="0" fontId="84" fillId="0" borderId="0" xfId="0" applyFont="1" applyAlignment="1">
      <alignment horizontal="right"/>
    </xf>
    <xf numFmtId="178" fontId="84" fillId="0" borderId="12" xfId="0" applyNumberFormat="1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left"/>
    </xf>
    <xf numFmtId="0" fontId="84" fillId="0" borderId="0" xfId="0" applyFont="1" applyBorder="1" applyAlignment="1">
      <alignment horizontal="right"/>
    </xf>
    <xf numFmtId="0" fontId="84" fillId="0" borderId="0" xfId="0" applyFont="1"/>
    <xf numFmtId="0" fontId="84" fillId="39" borderId="12" xfId="0" applyFont="1" applyFill="1" applyBorder="1" applyAlignment="1">
      <alignment horizontal="center" vertical="center"/>
    </xf>
    <xf numFmtId="0" fontId="84" fillId="0" borderId="12" xfId="0" applyFont="1" applyFill="1" applyBorder="1" applyAlignment="1">
      <alignment horizontal="center" vertical="center"/>
    </xf>
    <xf numFmtId="0" fontId="84" fillId="0" borderId="0" xfId="0" applyFont="1"/>
    <xf numFmtId="180" fontId="84" fillId="0" borderId="12" xfId="0" applyNumberFormat="1" applyFont="1" applyBorder="1" applyAlignment="1">
      <alignment horizontal="center" vertical="center"/>
    </xf>
    <xf numFmtId="178" fontId="84" fillId="39" borderId="12" xfId="0" applyNumberFormat="1" applyFont="1" applyFill="1" applyBorder="1" applyAlignment="1">
      <alignment horizontal="center" vertical="center"/>
    </xf>
    <xf numFmtId="181" fontId="84" fillId="0" borderId="12" xfId="0" applyNumberFormat="1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/>
    </xf>
    <xf numFmtId="0" fontId="85" fillId="0" borderId="12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/>
    </xf>
    <xf numFmtId="0" fontId="2" fillId="0" borderId="0" xfId="2544"/>
    <xf numFmtId="0" fontId="84" fillId="0" borderId="0" xfId="2544" applyFont="1"/>
    <xf numFmtId="0" fontId="84" fillId="0" borderId="0" xfId="2544" applyFont="1" applyAlignment="1">
      <alignment horizontal="right"/>
    </xf>
    <xf numFmtId="178" fontId="84" fillId="0" borderId="12" xfId="2544" applyNumberFormat="1" applyFont="1" applyBorder="1" applyAlignment="1">
      <alignment horizontal="center" vertical="center"/>
    </xf>
    <xf numFmtId="0" fontId="84" fillId="0" borderId="12" xfId="2544" applyFont="1" applyBorder="1" applyAlignment="1">
      <alignment vertical="center"/>
    </xf>
    <xf numFmtId="178" fontId="84" fillId="0" borderId="12" xfId="2544" applyNumberFormat="1" applyFont="1" applyBorder="1" applyAlignment="1">
      <alignment vertical="center"/>
    </xf>
    <xf numFmtId="0" fontId="84" fillId="0" borderId="12" xfId="0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/>
    </xf>
    <xf numFmtId="177" fontId="84" fillId="0" borderId="19" xfId="0" applyNumberFormat="1" applyFont="1" applyBorder="1" applyAlignment="1">
      <alignment horizontal="center" vertical="center"/>
    </xf>
    <xf numFmtId="0" fontId="85" fillId="0" borderId="18" xfId="0" applyFont="1" applyBorder="1" applyAlignment="1">
      <alignment vertical="center"/>
    </xf>
    <xf numFmtId="0" fontId="84" fillId="0" borderId="18" xfId="0" applyFont="1" applyBorder="1" applyAlignment="1">
      <alignment vertical="center"/>
    </xf>
    <xf numFmtId="0" fontId="84" fillId="0" borderId="20" xfId="0" applyFont="1" applyBorder="1" applyAlignment="1">
      <alignment vertical="center"/>
    </xf>
    <xf numFmtId="0" fontId="84" fillId="0" borderId="21" xfId="0" applyFont="1" applyBorder="1" applyAlignment="1">
      <alignment horizontal="center" vertical="center"/>
    </xf>
    <xf numFmtId="177" fontId="84" fillId="0" borderId="21" xfId="0" applyNumberFormat="1" applyFont="1" applyBorder="1" applyAlignment="1">
      <alignment horizontal="center" vertical="center"/>
    </xf>
    <xf numFmtId="177" fontId="84" fillId="0" borderId="22" xfId="0" applyNumberFormat="1" applyFont="1" applyBorder="1" applyAlignment="1">
      <alignment horizontal="center" vertical="center"/>
    </xf>
    <xf numFmtId="0" fontId="85" fillId="0" borderId="19" xfId="0" applyFont="1" applyBorder="1" applyAlignment="1">
      <alignment horizontal="center" vertical="center"/>
    </xf>
    <xf numFmtId="178" fontId="84" fillId="39" borderId="21" xfId="0" applyNumberFormat="1" applyFont="1" applyFill="1" applyBorder="1" applyAlignment="1">
      <alignment horizontal="center" vertical="center"/>
    </xf>
    <xf numFmtId="181" fontId="84" fillId="0" borderId="21" xfId="0" applyNumberFormat="1" applyFont="1" applyBorder="1" applyAlignment="1">
      <alignment horizontal="center" vertical="center"/>
    </xf>
    <xf numFmtId="178" fontId="84" fillId="0" borderId="21" xfId="0" applyNumberFormat="1" applyFont="1" applyBorder="1" applyAlignment="1">
      <alignment horizontal="center" vertical="center"/>
    </xf>
    <xf numFmtId="0" fontId="84" fillId="0" borderId="12" xfId="2544" applyFont="1" applyBorder="1" applyAlignment="1">
      <alignment horizontal="center" vertical="center"/>
    </xf>
    <xf numFmtId="0" fontId="84" fillId="39" borderId="21" xfId="0" applyFont="1" applyFill="1" applyBorder="1" applyAlignment="1">
      <alignment horizontal="center" vertical="center"/>
    </xf>
    <xf numFmtId="0" fontId="84" fillId="0" borderId="18" xfId="0" applyFont="1" applyBorder="1" applyAlignment="1">
      <alignment horizontal="left" vertical="center"/>
    </xf>
    <xf numFmtId="0" fontId="84" fillId="0" borderId="20" xfId="0" applyFont="1" applyBorder="1" applyAlignment="1">
      <alignment horizontal="left" vertical="center"/>
    </xf>
    <xf numFmtId="176" fontId="84" fillId="0" borderId="21" xfId="0" applyNumberFormat="1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18" xfId="0" applyFont="1" applyBorder="1" applyAlignment="1">
      <alignment horizontal="center" vertical="center"/>
    </xf>
    <xf numFmtId="0" fontId="84" fillId="39" borderId="18" xfId="0" applyFont="1" applyFill="1" applyBorder="1" applyAlignment="1">
      <alignment vertical="center"/>
    </xf>
    <xf numFmtId="177" fontId="84" fillId="39" borderId="19" xfId="0" applyNumberFormat="1" applyFont="1" applyFill="1" applyBorder="1" applyAlignment="1">
      <alignment horizontal="center" vertical="center"/>
    </xf>
    <xf numFmtId="0" fontId="84" fillId="0" borderId="18" xfId="0" applyFont="1" applyFill="1" applyBorder="1" applyAlignment="1">
      <alignment vertical="center"/>
    </xf>
    <xf numFmtId="177" fontId="84" fillId="0" borderId="19" xfId="0" applyNumberFormat="1" applyFont="1" applyFill="1" applyBorder="1" applyAlignment="1">
      <alignment horizontal="center" vertical="center"/>
    </xf>
    <xf numFmtId="0" fontId="84" fillId="0" borderId="20" xfId="0" applyFont="1" applyFill="1" applyBorder="1" applyAlignment="1">
      <alignment vertical="center"/>
    </xf>
    <xf numFmtId="0" fontId="84" fillId="0" borderId="21" xfId="0" applyFont="1" applyFill="1" applyBorder="1" applyAlignment="1">
      <alignment horizontal="center" vertical="center"/>
    </xf>
    <xf numFmtId="177" fontId="84" fillId="0" borderId="22" xfId="0" applyNumberFormat="1" applyFont="1" applyFill="1" applyBorder="1" applyAlignment="1">
      <alignment horizontal="center" vertical="center"/>
    </xf>
    <xf numFmtId="0" fontId="85" fillId="0" borderId="14" xfId="2544" applyFont="1" applyBorder="1" applyAlignment="1">
      <alignment horizontal="center" vertical="center"/>
    </xf>
    <xf numFmtId="0" fontId="85" fillId="0" borderId="15" xfId="2544" applyFont="1" applyBorder="1" applyAlignment="1">
      <alignment horizontal="center" vertical="center"/>
    </xf>
    <xf numFmtId="0" fontId="85" fillId="0" borderId="23" xfId="2544" applyFont="1" applyBorder="1" applyAlignment="1">
      <alignment horizontal="center" vertical="center"/>
    </xf>
    <xf numFmtId="0" fontId="85" fillId="0" borderId="18" xfId="2544" applyFont="1" applyBorder="1" applyAlignment="1">
      <alignment vertical="center"/>
    </xf>
    <xf numFmtId="0" fontId="84" fillId="0" borderId="19" xfId="2544" applyFont="1" applyBorder="1" applyAlignment="1">
      <alignment vertical="center"/>
    </xf>
    <xf numFmtId="0" fontId="84" fillId="0" borderId="18" xfId="2544" applyFont="1" applyBorder="1" applyAlignment="1">
      <alignment vertical="center"/>
    </xf>
    <xf numFmtId="178" fontId="84" fillId="0" borderId="19" xfId="2544" applyNumberFormat="1" applyFont="1" applyBorder="1" applyAlignment="1">
      <alignment vertical="center"/>
    </xf>
    <xf numFmtId="178" fontId="84" fillId="0" borderId="19" xfId="2544" applyNumberFormat="1" applyFont="1" applyBorder="1" applyAlignment="1">
      <alignment horizontal="center" vertical="center"/>
    </xf>
    <xf numFmtId="0" fontId="84" fillId="0" borderId="20" xfId="2544" applyFont="1" applyBorder="1" applyAlignment="1">
      <alignment vertical="center"/>
    </xf>
    <xf numFmtId="0" fontId="84" fillId="0" borderId="21" xfId="2544" applyFont="1" applyBorder="1" applyAlignment="1">
      <alignment vertical="center"/>
    </xf>
    <xf numFmtId="0" fontId="84" fillId="0" borderId="22" xfId="2544" applyFont="1" applyBorder="1" applyAlignment="1">
      <alignment vertical="center"/>
    </xf>
    <xf numFmtId="179" fontId="84" fillId="0" borderId="19" xfId="2544" applyNumberFormat="1" applyFont="1" applyBorder="1" applyAlignment="1">
      <alignment horizontal="center" vertical="center"/>
    </xf>
    <xf numFmtId="178" fontId="84" fillId="0" borderId="21" xfId="2544" applyNumberFormat="1" applyFont="1" applyBorder="1" applyAlignment="1">
      <alignment horizontal="center" vertical="center"/>
    </xf>
    <xf numFmtId="179" fontId="84" fillId="0" borderId="22" xfId="2544" applyNumberFormat="1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4" fillId="0" borderId="19" xfId="2544" applyFont="1" applyBorder="1" applyAlignment="1">
      <alignment horizontal="center" vertical="center"/>
    </xf>
    <xf numFmtId="0" fontId="84" fillId="0" borderId="22" xfId="2544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4" fillId="0" borderId="21" xfId="2544" applyFont="1" applyBorder="1" applyAlignment="1">
      <alignment horizontal="center" vertical="center"/>
    </xf>
    <xf numFmtId="181" fontId="0" fillId="0" borderId="0" xfId="0" applyNumberFormat="1"/>
    <xf numFmtId="0" fontId="87" fillId="0" borderId="20" xfId="2544" applyFont="1" applyBorder="1" applyAlignment="1">
      <alignment vertical="center"/>
    </xf>
    <xf numFmtId="0" fontId="84" fillId="0" borderId="28" xfId="0" applyFont="1" applyFill="1" applyBorder="1" applyAlignment="1">
      <alignment vertical="center"/>
    </xf>
    <xf numFmtId="0" fontId="2" fillId="0" borderId="0" xfId="0" applyFont="1"/>
    <xf numFmtId="0" fontId="90" fillId="0" borderId="0" xfId="0" applyFont="1" applyAlignment="1">
      <alignment horizontal="center" vertical="center"/>
    </xf>
    <xf numFmtId="0" fontId="84" fillId="0" borderId="0" xfId="0" applyFont="1" applyBorder="1" applyAlignment="1">
      <alignment horizontal="right" vertical="center"/>
    </xf>
    <xf numFmtId="0" fontId="85" fillId="0" borderId="14" xfId="0" applyFont="1" applyBorder="1" applyAlignment="1">
      <alignment vertical="center"/>
    </xf>
    <xf numFmtId="0" fontId="85" fillId="0" borderId="18" xfId="0" applyFont="1" applyBorder="1" applyAlignment="1">
      <alignment vertical="center"/>
    </xf>
    <xf numFmtId="0" fontId="85" fillId="0" borderId="15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6" xfId="0" applyFont="1" applyBorder="1" applyAlignment="1">
      <alignment horizontal="center" vertical="center" wrapText="1"/>
    </xf>
    <xf numFmtId="0" fontId="85" fillId="0" borderId="17" xfId="0" applyFont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right"/>
    </xf>
    <xf numFmtId="0" fontId="85" fillId="0" borderId="14" xfId="0" applyFont="1" applyBorder="1" applyAlignment="1">
      <alignment horizontal="center" vertical="center"/>
    </xf>
    <xf numFmtId="0" fontId="85" fillId="0" borderId="18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85" fillId="0" borderId="23" xfId="0" applyFont="1" applyBorder="1" applyAlignment="1">
      <alignment horizontal="center" vertical="center"/>
    </xf>
    <xf numFmtId="0" fontId="85" fillId="0" borderId="24" xfId="0" applyFont="1" applyBorder="1" applyAlignment="1">
      <alignment vertical="center"/>
    </xf>
    <xf numFmtId="0" fontId="85" fillId="0" borderId="26" xfId="0" applyFont="1" applyBorder="1" applyAlignment="1">
      <alignment vertical="center"/>
    </xf>
    <xf numFmtId="0" fontId="85" fillId="0" borderId="25" xfId="0" applyFont="1" applyBorder="1" applyAlignment="1">
      <alignment horizontal="center" vertical="center" wrapText="1"/>
    </xf>
    <xf numFmtId="0" fontId="85" fillId="0" borderId="13" xfId="0" applyFont="1" applyBorder="1" applyAlignment="1">
      <alignment horizontal="center" vertical="center" wrapText="1"/>
    </xf>
    <xf numFmtId="0" fontId="85" fillId="0" borderId="12" xfId="0" applyFont="1" applyBorder="1" applyAlignment="1">
      <alignment horizontal="center" vertical="center"/>
    </xf>
    <xf numFmtId="0" fontId="85" fillId="0" borderId="24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4" fillId="0" borderId="27" xfId="0" applyFont="1" applyBorder="1" applyAlignment="1">
      <alignment horizontal="right"/>
    </xf>
    <xf numFmtId="0" fontId="84" fillId="0" borderId="0" xfId="0" applyFont="1" applyAlignment="1">
      <alignment horizontal="right"/>
    </xf>
    <xf numFmtId="0" fontId="84" fillId="0" borderId="0" xfId="0" applyFont="1" applyBorder="1" applyAlignment="1">
      <alignment horizontal="left" vertical="center"/>
    </xf>
    <xf numFmtId="0" fontId="90" fillId="0" borderId="0" xfId="2544" applyFont="1" applyAlignment="1">
      <alignment horizontal="center" vertical="center" wrapText="1"/>
    </xf>
    <xf numFmtId="0" fontId="90" fillId="0" borderId="0" xfId="2544" applyFont="1" applyAlignment="1">
      <alignment horizontal="center" vertical="center"/>
    </xf>
    <xf numFmtId="0" fontId="84" fillId="0" borderId="0" xfId="2544" applyFont="1"/>
    <xf numFmtId="0" fontId="84" fillId="0" borderId="0" xfId="2544" applyFont="1" applyBorder="1" applyAlignment="1">
      <alignment horizontal="right"/>
    </xf>
    <xf numFmtId="0" fontId="84" fillId="0" borderId="18" xfId="0" applyFont="1" applyBorder="1" applyAlignment="1">
      <alignment horizontal="center" vertical="center"/>
    </xf>
    <xf numFmtId="0" fontId="84" fillId="0" borderId="20" xfId="0" applyFont="1" applyBorder="1" applyAlignment="1">
      <alignment horizontal="center" vertical="center"/>
    </xf>
    <xf numFmtId="0" fontId="84" fillId="0" borderId="12" xfId="0" applyFont="1" applyBorder="1" applyAlignment="1">
      <alignment horizontal="center" vertical="center"/>
    </xf>
  </cellXfs>
  <cellStyles count="4089">
    <cellStyle name="0,0_x000d_&#10;NA_x000d_&#10;" xfId="1"/>
    <cellStyle name="0,0_x000d_&#10;NA_x000d_&#10; 2" xfId="2"/>
    <cellStyle name="0,0_x000d_&#10;NA_x000d_&#10; 2 2" xfId="3"/>
    <cellStyle name="0,0_x000d_&#10;NA_x000d_&#10; 2 3" xfId="4"/>
    <cellStyle name="0,0_x000d_&#10;NA_x000d_&#10; 3" xfId="5"/>
    <cellStyle name="0,0_x000d_&#10;NA_x000d_&#10; 3 2" xfId="6"/>
    <cellStyle name="0,0_x000d_&#10;NA_x000d_&#10; 3 3" xfId="7"/>
    <cellStyle name="20% - 强调文字颜色 1 10" xfId="8"/>
    <cellStyle name="20% - 强调文字颜色 1 10 2" xfId="9"/>
    <cellStyle name="20% - 强调文字颜色 1 10 3" xfId="10"/>
    <cellStyle name="20% - 强调文字颜色 1 11" xfId="11"/>
    <cellStyle name="20% - 强调文字颜色 1 11 2" xfId="12"/>
    <cellStyle name="20% - 强调文字颜色 1 11 3" xfId="13"/>
    <cellStyle name="20% - 强调文字颜色 1 12" xfId="14"/>
    <cellStyle name="20% - 强调文字颜色 1 12 2" xfId="15"/>
    <cellStyle name="20% - 强调文字颜色 1 12 3" xfId="16"/>
    <cellStyle name="20% - 强调文字颜色 1 13" xfId="17"/>
    <cellStyle name="20% - 强调文字颜色 1 13 2" xfId="18"/>
    <cellStyle name="20% - 强调文字颜色 1 13 3" xfId="19"/>
    <cellStyle name="20% - 强调文字颜色 1 14" xfId="20"/>
    <cellStyle name="20% - 强调文字颜色 1 14 2" xfId="21"/>
    <cellStyle name="20% - 强调文字颜色 1 14 3" xfId="22"/>
    <cellStyle name="20% - 强调文字颜色 1 15" xfId="23"/>
    <cellStyle name="20% - 强调文字颜色 1 15 2" xfId="24"/>
    <cellStyle name="20% - 强调文字颜色 1 15 3" xfId="25"/>
    <cellStyle name="20% - 强调文字颜色 1 16" xfId="26"/>
    <cellStyle name="20% - 强调文字颜色 1 16 2" xfId="27"/>
    <cellStyle name="20% - 强调文字颜色 1 16 3" xfId="28"/>
    <cellStyle name="20% - 强调文字颜色 1 17" xfId="29"/>
    <cellStyle name="20% - 强调文字颜色 1 17 2" xfId="30"/>
    <cellStyle name="20% - 强调文字颜色 1 17 3" xfId="31"/>
    <cellStyle name="20% - 强调文字颜色 1 18" xfId="32"/>
    <cellStyle name="20% - 强调文字颜色 1 18 2" xfId="33"/>
    <cellStyle name="20% - 强调文字颜色 1 18 3" xfId="34"/>
    <cellStyle name="20% - 强调文字颜色 1 19" xfId="35"/>
    <cellStyle name="20% - 强调文字颜色 1 19 2" xfId="36"/>
    <cellStyle name="20% - 强调文字颜色 1 19 3" xfId="37"/>
    <cellStyle name="20% - 强调文字颜色 1 2" xfId="38"/>
    <cellStyle name="20% - 强调文字颜色 1 2 2" xfId="39"/>
    <cellStyle name="20% - 强调文字颜色 1 2 2 2" xfId="40"/>
    <cellStyle name="20% - 强调文字颜色 1 2 2 3" xfId="41"/>
    <cellStyle name="20% - 强调文字颜色 1 2 3" xfId="42"/>
    <cellStyle name="20% - 强调文字颜色 1 2 3 2" xfId="43"/>
    <cellStyle name="20% - 强调文字颜色 1 2 3 3" xfId="44"/>
    <cellStyle name="20% - 强调文字颜色 1 20" xfId="45"/>
    <cellStyle name="20% - 强调文字颜色 1 20 2" xfId="46"/>
    <cellStyle name="20% - 强调文字颜色 1 20 3" xfId="47"/>
    <cellStyle name="20% - 强调文字颜色 1 21" xfId="48"/>
    <cellStyle name="20% - 强调文字颜色 1 21 2" xfId="49"/>
    <cellStyle name="20% - 强调文字颜色 1 21 3" xfId="50"/>
    <cellStyle name="20% - 强调文字颜色 1 22" xfId="51"/>
    <cellStyle name="20% - 强调文字颜色 1 22 2" xfId="52"/>
    <cellStyle name="20% - 强调文字颜色 1 22 3" xfId="53"/>
    <cellStyle name="20% - 强调文字颜色 1 23" xfId="54"/>
    <cellStyle name="20% - 强调文字颜色 1 23 2" xfId="55"/>
    <cellStyle name="20% - 强调文字颜色 1 23 3" xfId="56"/>
    <cellStyle name="20% - 强调文字颜色 1 24" xfId="57"/>
    <cellStyle name="20% - 强调文字颜色 1 24 2" xfId="58"/>
    <cellStyle name="20% - 强调文字颜色 1 24 3" xfId="59"/>
    <cellStyle name="20% - 强调文字颜色 1 25" xfId="60"/>
    <cellStyle name="20% - 强调文字颜色 1 25 2" xfId="61"/>
    <cellStyle name="20% - 强调文字颜色 1 25 3" xfId="62"/>
    <cellStyle name="20% - 强调文字颜色 1 3" xfId="63"/>
    <cellStyle name="20% - 强调文字颜色 1 3 2" xfId="64"/>
    <cellStyle name="20% - 强调文字颜色 1 3 2 2" xfId="65"/>
    <cellStyle name="20% - 强调文字颜色 1 3 2 3" xfId="66"/>
    <cellStyle name="20% - 强调文字颜色 1 3 3" xfId="67"/>
    <cellStyle name="20% - 强调文字颜色 1 3 3 2" xfId="68"/>
    <cellStyle name="20% - 强调文字颜色 1 3 3 3" xfId="69"/>
    <cellStyle name="20% - 强调文字颜色 1 4" xfId="70"/>
    <cellStyle name="20% - 强调文字颜色 1 4 2" xfId="71"/>
    <cellStyle name="20% - 强调文字颜色 1 4 2 2" xfId="72"/>
    <cellStyle name="20% - 强调文字颜色 1 4 2 3" xfId="73"/>
    <cellStyle name="20% - 强调文字颜色 1 4 3" xfId="74"/>
    <cellStyle name="20% - 强调文字颜色 1 4 3 2" xfId="75"/>
    <cellStyle name="20% - 强调文字颜色 1 4 3 3" xfId="76"/>
    <cellStyle name="20% - 强调文字颜色 1 5" xfId="77"/>
    <cellStyle name="20% - 强调文字颜色 1 5 2" xfId="78"/>
    <cellStyle name="20% - 强调文字颜色 1 5 3" xfId="79"/>
    <cellStyle name="20% - 强调文字颜色 1 6" xfId="80"/>
    <cellStyle name="20% - 强调文字颜色 1 6 2" xfId="81"/>
    <cellStyle name="20% - 强调文字颜色 1 6 3" xfId="82"/>
    <cellStyle name="20% - 强调文字颜色 1 7" xfId="83"/>
    <cellStyle name="20% - 强调文字颜色 1 7 2" xfId="84"/>
    <cellStyle name="20% - 强调文字颜色 1 7 3" xfId="85"/>
    <cellStyle name="20% - 强调文字颜色 1 8" xfId="86"/>
    <cellStyle name="20% - 强调文字颜色 1 8 2" xfId="87"/>
    <cellStyle name="20% - 强调文字颜色 1 8 3" xfId="88"/>
    <cellStyle name="20% - 强调文字颜色 1 9" xfId="89"/>
    <cellStyle name="20% - 强调文字颜色 1 9 2" xfId="90"/>
    <cellStyle name="20% - 强调文字颜色 1 9 3" xfId="91"/>
    <cellStyle name="20% - 强调文字颜色 2 10" xfId="92"/>
    <cellStyle name="20% - 强调文字颜色 2 10 2" xfId="93"/>
    <cellStyle name="20% - 强调文字颜色 2 10 3" xfId="94"/>
    <cellStyle name="20% - 强调文字颜色 2 11" xfId="95"/>
    <cellStyle name="20% - 强调文字颜色 2 11 2" xfId="96"/>
    <cellStyle name="20% - 强调文字颜色 2 11 3" xfId="97"/>
    <cellStyle name="20% - 强调文字颜色 2 12" xfId="98"/>
    <cellStyle name="20% - 强调文字颜色 2 12 2" xfId="99"/>
    <cellStyle name="20% - 强调文字颜色 2 12 3" xfId="100"/>
    <cellStyle name="20% - 强调文字颜色 2 13" xfId="101"/>
    <cellStyle name="20% - 强调文字颜色 2 13 2" xfId="102"/>
    <cellStyle name="20% - 强调文字颜色 2 13 3" xfId="103"/>
    <cellStyle name="20% - 强调文字颜色 2 14" xfId="104"/>
    <cellStyle name="20% - 强调文字颜色 2 14 2" xfId="105"/>
    <cellStyle name="20% - 强调文字颜色 2 14 3" xfId="106"/>
    <cellStyle name="20% - 强调文字颜色 2 15" xfId="107"/>
    <cellStyle name="20% - 强调文字颜色 2 15 2" xfId="108"/>
    <cellStyle name="20% - 强调文字颜色 2 15 3" xfId="109"/>
    <cellStyle name="20% - 强调文字颜色 2 16" xfId="110"/>
    <cellStyle name="20% - 强调文字颜色 2 16 2" xfId="111"/>
    <cellStyle name="20% - 强调文字颜色 2 16 3" xfId="112"/>
    <cellStyle name="20% - 强调文字颜色 2 17" xfId="113"/>
    <cellStyle name="20% - 强调文字颜色 2 17 2" xfId="114"/>
    <cellStyle name="20% - 强调文字颜色 2 17 3" xfId="115"/>
    <cellStyle name="20% - 强调文字颜色 2 18" xfId="116"/>
    <cellStyle name="20% - 强调文字颜色 2 18 2" xfId="117"/>
    <cellStyle name="20% - 强调文字颜色 2 18 3" xfId="118"/>
    <cellStyle name="20% - 强调文字颜色 2 19" xfId="119"/>
    <cellStyle name="20% - 强调文字颜色 2 19 2" xfId="120"/>
    <cellStyle name="20% - 强调文字颜色 2 19 3" xfId="121"/>
    <cellStyle name="20% - 强调文字颜色 2 2" xfId="122"/>
    <cellStyle name="20% - 强调文字颜色 2 2 2" xfId="123"/>
    <cellStyle name="20% - 强调文字颜色 2 2 2 2" xfId="124"/>
    <cellStyle name="20% - 强调文字颜色 2 2 2 3" xfId="125"/>
    <cellStyle name="20% - 强调文字颜色 2 2 3" xfId="126"/>
    <cellStyle name="20% - 强调文字颜色 2 2 3 2" xfId="127"/>
    <cellStyle name="20% - 强调文字颜色 2 2 3 3" xfId="128"/>
    <cellStyle name="20% - 强调文字颜色 2 20" xfId="129"/>
    <cellStyle name="20% - 强调文字颜色 2 20 2" xfId="130"/>
    <cellStyle name="20% - 强调文字颜色 2 20 3" xfId="131"/>
    <cellStyle name="20% - 强调文字颜色 2 21" xfId="132"/>
    <cellStyle name="20% - 强调文字颜色 2 21 2" xfId="133"/>
    <cellStyle name="20% - 强调文字颜色 2 21 3" xfId="134"/>
    <cellStyle name="20% - 强调文字颜色 2 22" xfId="135"/>
    <cellStyle name="20% - 强调文字颜色 2 22 2" xfId="136"/>
    <cellStyle name="20% - 强调文字颜色 2 22 3" xfId="137"/>
    <cellStyle name="20% - 强调文字颜色 2 23" xfId="138"/>
    <cellStyle name="20% - 强调文字颜色 2 23 2" xfId="139"/>
    <cellStyle name="20% - 强调文字颜色 2 23 3" xfId="140"/>
    <cellStyle name="20% - 强调文字颜色 2 24" xfId="141"/>
    <cellStyle name="20% - 强调文字颜色 2 24 2" xfId="142"/>
    <cellStyle name="20% - 强调文字颜色 2 24 3" xfId="143"/>
    <cellStyle name="20% - 强调文字颜色 2 25" xfId="144"/>
    <cellStyle name="20% - 强调文字颜色 2 25 2" xfId="145"/>
    <cellStyle name="20% - 强调文字颜色 2 25 3" xfId="146"/>
    <cellStyle name="20% - 强调文字颜色 2 3" xfId="147"/>
    <cellStyle name="20% - 强调文字颜色 2 3 2" xfId="148"/>
    <cellStyle name="20% - 强调文字颜色 2 3 2 2" xfId="149"/>
    <cellStyle name="20% - 强调文字颜色 2 3 2 3" xfId="150"/>
    <cellStyle name="20% - 强调文字颜色 2 3 3" xfId="151"/>
    <cellStyle name="20% - 强调文字颜色 2 3 3 2" xfId="152"/>
    <cellStyle name="20% - 强调文字颜色 2 3 3 3" xfId="153"/>
    <cellStyle name="20% - 强调文字颜色 2 4" xfId="154"/>
    <cellStyle name="20% - 强调文字颜色 2 4 2" xfId="155"/>
    <cellStyle name="20% - 强调文字颜色 2 4 2 2" xfId="156"/>
    <cellStyle name="20% - 强调文字颜色 2 4 2 3" xfId="157"/>
    <cellStyle name="20% - 强调文字颜色 2 4 3" xfId="158"/>
    <cellStyle name="20% - 强调文字颜色 2 4 3 2" xfId="159"/>
    <cellStyle name="20% - 强调文字颜色 2 4 3 3" xfId="160"/>
    <cellStyle name="20% - 强调文字颜色 2 5" xfId="161"/>
    <cellStyle name="20% - 强调文字颜色 2 5 2" xfId="162"/>
    <cellStyle name="20% - 强调文字颜色 2 5 3" xfId="163"/>
    <cellStyle name="20% - 强调文字颜色 2 6" xfId="164"/>
    <cellStyle name="20% - 强调文字颜色 2 6 2" xfId="165"/>
    <cellStyle name="20% - 强调文字颜色 2 6 3" xfId="166"/>
    <cellStyle name="20% - 强调文字颜色 2 7" xfId="167"/>
    <cellStyle name="20% - 强调文字颜色 2 7 2" xfId="168"/>
    <cellStyle name="20% - 强调文字颜色 2 7 3" xfId="169"/>
    <cellStyle name="20% - 强调文字颜色 2 8" xfId="170"/>
    <cellStyle name="20% - 强调文字颜色 2 8 2" xfId="171"/>
    <cellStyle name="20% - 强调文字颜色 2 8 3" xfId="172"/>
    <cellStyle name="20% - 强调文字颜色 2 9" xfId="173"/>
    <cellStyle name="20% - 强调文字颜色 2 9 2" xfId="174"/>
    <cellStyle name="20% - 强调文字颜色 2 9 3" xfId="175"/>
    <cellStyle name="20% - 强调文字颜色 3 10" xfId="176"/>
    <cellStyle name="20% - 强调文字颜色 3 10 2" xfId="177"/>
    <cellStyle name="20% - 强调文字颜色 3 10 3" xfId="178"/>
    <cellStyle name="20% - 强调文字颜色 3 11" xfId="179"/>
    <cellStyle name="20% - 强调文字颜色 3 11 2" xfId="180"/>
    <cellStyle name="20% - 强调文字颜色 3 11 3" xfId="181"/>
    <cellStyle name="20% - 强调文字颜色 3 12" xfId="182"/>
    <cellStyle name="20% - 强调文字颜色 3 12 2" xfId="183"/>
    <cellStyle name="20% - 强调文字颜色 3 12 3" xfId="184"/>
    <cellStyle name="20% - 强调文字颜色 3 13" xfId="185"/>
    <cellStyle name="20% - 强调文字颜色 3 13 2" xfId="186"/>
    <cellStyle name="20% - 强调文字颜色 3 13 3" xfId="187"/>
    <cellStyle name="20% - 强调文字颜色 3 14" xfId="188"/>
    <cellStyle name="20% - 强调文字颜色 3 14 2" xfId="189"/>
    <cellStyle name="20% - 强调文字颜色 3 14 3" xfId="190"/>
    <cellStyle name="20% - 强调文字颜色 3 15" xfId="191"/>
    <cellStyle name="20% - 强调文字颜色 3 15 2" xfId="192"/>
    <cellStyle name="20% - 强调文字颜色 3 15 3" xfId="193"/>
    <cellStyle name="20% - 强调文字颜色 3 16" xfId="194"/>
    <cellStyle name="20% - 强调文字颜色 3 16 2" xfId="195"/>
    <cellStyle name="20% - 强调文字颜色 3 16 3" xfId="196"/>
    <cellStyle name="20% - 强调文字颜色 3 17" xfId="197"/>
    <cellStyle name="20% - 强调文字颜色 3 17 2" xfId="198"/>
    <cellStyle name="20% - 强调文字颜色 3 17 3" xfId="199"/>
    <cellStyle name="20% - 强调文字颜色 3 18" xfId="200"/>
    <cellStyle name="20% - 强调文字颜色 3 18 2" xfId="201"/>
    <cellStyle name="20% - 强调文字颜色 3 18 3" xfId="202"/>
    <cellStyle name="20% - 强调文字颜色 3 19" xfId="203"/>
    <cellStyle name="20% - 强调文字颜色 3 19 2" xfId="204"/>
    <cellStyle name="20% - 强调文字颜色 3 19 3" xfId="205"/>
    <cellStyle name="20% - 强调文字颜色 3 2" xfId="206"/>
    <cellStyle name="20% - 强调文字颜色 3 2 2" xfId="207"/>
    <cellStyle name="20% - 强调文字颜色 3 2 2 2" xfId="208"/>
    <cellStyle name="20% - 强调文字颜色 3 2 2 3" xfId="209"/>
    <cellStyle name="20% - 强调文字颜色 3 2 3" xfId="210"/>
    <cellStyle name="20% - 强调文字颜色 3 2 3 2" xfId="211"/>
    <cellStyle name="20% - 强调文字颜色 3 2 3 3" xfId="212"/>
    <cellStyle name="20% - 强调文字颜色 3 20" xfId="213"/>
    <cellStyle name="20% - 强调文字颜色 3 20 2" xfId="214"/>
    <cellStyle name="20% - 强调文字颜色 3 20 3" xfId="215"/>
    <cellStyle name="20% - 强调文字颜色 3 21" xfId="216"/>
    <cellStyle name="20% - 强调文字颜色 3 21 2" xfId="217"/>
    <cellStyle name="20% - 强调文字颜色 3 21 3" xfId="218"/>
    <cellStyle name="20% - 强调文字颜色 3 22" xfId="219"/>
    <cellStyle name="20% - 强调文字颜色 3 22 2" xfId="220"/>
    <cellStyle name="20% - 强调文字颜色 3 22 3" xfId="221"/>
    <cellStyle name="20% - 强调文字颜色 3 23" xfId="222"/>
    <cellStyle name="20% - 强调文字颜色 3 23 2" xfId="223"/>
    <cellStyle name="20% - 强调文字颜色 3 23 3" xfId="224"/>
    <cellStyle name="20% - 强调文字颜色 3 24" xfId="225"/>
    <cellStyle name="20% - 强调文字颜色 3 24 2" xfId="226"/>
    <cellStyle name="20% - 强调文字颜色 3 24 3" xfId="227"/>
    <cellStyle name="20% - 强调文字颜色 3 25" xfId="228"/>
    <cellStyle name="20% - 强调文字颜色 3 25 2" xfId="229"/>
    <cellStyle name="20% - 强调文字颜色 3 25 3" xfId="230"/>
    <cellStyle name="20% - 强调文字颜色 3 3" xfId="231"/>
    <cellStyle name="20% - 强调文字颜色 3 3 2" xfId="232"/>
    <cellStyle name="20% - 强调文字颜色 3 3 2 2" xfId="233"/>
    <cellStyle name="20% - 强调文字颜色 3 3 2 3" xfId="234"/>
    <cellStyle name="20% - 强调文字颜色 3 3 3" xfId="235"/>
    <cellStyle name="20% - 强调文字颜色 3 3 3 2" xfId="236"/>
    <cellStyle name="20% - 强调文字颜色 3 3 3 3" xfId="237"/>
    <cellStyle name="20% - 强调文字颜色 3 4" xfId="238"/>
    <cellStyle name="20% - 强调文字颜色 3 4 2" xfId="239"/>
    <cellStyle name="20% - 强调文字颜色 3 4 2 2" xfId="240"/>
    <cellStyle name="20% - 强调文字颜色 3 4 2 3" xfId="241"/>
    <cellStyle name="20% - 强调文字颜色 3 4 3" xfId="242"/>
    <cellStyle name="20% - 强调文字颜色 3 4 3 2" xfId="243"/>
    <cellStyle name="20% - 强调文字颜色 3 4 3 3" xfId="244"/>
    <cellStyle name="20% - 强调文字颜色 3 5" xfId="245"/>
    <cellStyle name="20% - 强调文字颜色 3 5 2" xfId="246"/>
    <cellStyle name="20% - 强调文字颜色 3 5 3" xfId="247"/>
    <cellStyle name="20% - 强调文字颜色 3 6" xfId="248"/>
    <cellStyle name="20% - 强调文字颜色 3 6 2" xfId="249"/>
    <cellStyle name="20% - 强调文字颜色 3 6 3" xfId="250"/>
    <cellStyle name="20% - 强调文字颜色 3 7" xfId="251"/>
    <cellStyle name="20% - 强调文字颜色 3 7 2" xfId="252"/>
    <cellStyle name="20% - 强调文字颜色 3 7 3" xfId="253"/>
    <cellStyle name="20% - 强调文字颜色 3 8" xfId="254"/>
    <cellStyle name="20% - 强调文字颜色 3 8 2" xfId="255"/>
    <cellStyle name="20% - 强调文字颜色 3 8 3" xfId="256"/>
    <cellStyle name="20% - 强调文字颜色 3 9" xfId="257"/>
    <cellStyle name="20% - 强调文字颜色 3 9 2" xfId="258"/>
    <cellStyle name="20% - 强调文字颜色 3 9 3" xfId="259"/>
    <cellStyle name="20% - 强调文字颜色 4 10" xfId="260"/>
    <cellStyle name="20% - 强调文字颜色 4 10 2" xfId="261"/>
    <cellStyle name="20% - 强调文字颜色 4 10 3" xfId="262"/>
    <cellStyle name="20% - 强调文字颜色 4 11" xfId="263"/>
    <cellStyle name="20% - 强调文字颜色 4 11 2" xfId="264"/>
    <cellStyle name="20% - 强调文字颜色 4 11 3" xfId="265"/>
    <cellStyle name="20% - 强调文字颜色 4 12" xfId="266"/>
    <cellStyle name="20% - 强调文字颜色 4 12 2" xfId="267"/>
    <cellStyle name="20% - 强调文字颜色 4 12 3" xfId="268"/>
    <cellStyle name="20% - 强调文字颜色 4 13" xfId="269"/>
    <cellStyle name="20% - 强调文字颜色 4 13 2" xfId="270"/>
    <cellStyle name="20% - 强调文字颜色 4 13 3" xfId="271"/>
    <cellStyle name="20% - 强调文字颜色 4 14" xfId="272"/>
    <cellStyle name="20% - 强调文字颜色 4 14 2" xfId="273"/>
    <cellStyle name="20% - 强调文字颜色 4 14 3" xfId="274"/>
    <cellStyle name="20% - 强调文字颜色 4 15" xfId="275"/>
    <cellStyle name="20% - 强调文字颜色 4 15 2" xfId="276"/>
    <cellStyle name="20% - 强调文字颜色 4 15 3" xfId="277"/>
    <cellStyle name="20% - 强调文字颜色 4 16" xfId="278"/>
    <cellStyle name="20% - 强调文字颜色 4 16 2" xfId="279"/>
    <cellStyle name="20% - 强调文字颜色 4 16 3" xfId="280"/>
    <cellStyle name="20% - 强调文字颜色 4 17" xfId="281"/>
    <cellStyle name="20% - 强调文字颜色 4 17 2" xfId="282"/>
    <cellStyle name="20% - 强调文字颜色 4 17 3" xfId="283"/>
    <cellStyle name="20% - 强调文字颜色 4 18" xfId="284"/>
    <cellStyle name="20% - 强调文字颜色 4 18 2" xfId="285"/>
    <cellStyle name="20% - 强调文字颜色 4 18 3" xfId="286"/>
    <cellStyle name="20% - 强调文字颜色 4 19" xfId="287"/>
    <cellStyle name="20% - 强调文字颜色 4 19 2" xfId="288"/>
    <cellStyle name="20% - 强调文字颜色 4 19 3" xfId="289"/>
    <cellStyle name="20% - 强调文字颜色 4 2" xfId="290"/>
    <cellStyle name="20% - 强调文字颜色 4 2 2" xfId="291"/>
    <cellStyle name="20% - 强调文字颜色 4 2 2 2" xfId="292"/>
    <cellStyle name="20% - 强调文字颜色 4 2 2 3" xfId="293"/>
    <cellStyle name="20% - 强调文字颜色 4 2 3" xfId="294"/>
    <cellStyle name="20% - 强调文字颜色 4 2 3 2" xfId="295"/>
    <cellStyle name="20% - 强调文字颜色 4 2 3 3" xfId="296"/>
    <cellStyle name="20% - 强调文字颜色 4 20" xfId="297"/>
    <cellStyle name="20% - 强调文字颜色 4 20 2" xfId="298"/>
    <cellStyle name="20% - 强调文字颜色 4 20 3" xfId="299"/>
    <cellStyle name="20% - 强调文字颜色 4 21" xfId="300"/>
    <cellStyle name="20% - 强调文字颜色 4 21 2" xfId="301"/>
    <cellStyle name="20% - 强调文字颜色 4 21 3" xfId="302"/>
    <cellStyle name="20% - 强调文字颜色 4 22" xfId="303"/>
    <cellStyle name="20% - 强调文字颜色 4 22 2" xfId="304"/>
    <cellStyle name="20% - 强调文字颜色 4 22 3" xfId="305"/>
    <cellStyle name="20% - 强调文字颜色 4 23" xfId="306"/>
    <cellStyle name="20% - 强调文字颜色 4 23 2" xfId="307"/>
    <cellStyle name="20% - 强调文字颜色 4 23 3" xfId="308"/>
    <cellStyle name="20% - 强调文字颜色 4 24" xfId="309"/>
    <cellStyle name="20% - 强调文字颜色 4 24 2" xfId="310"/>
    <cellStyle name="20% - 强调文字颜色 4 24 3" xfId="311"/>
    <cellStyle name="20% - 强调文字颜色 4 25" xfId="312"/>
    <cellStyle name="20% - 强调文字颜色 4 25 2" xfId="313"/>
    <cellStyle name="20% - 强调文字颜色 4 25 3" xfId="314"/>
    <cellStyle name="20% - 强调文字颜色 4 3" xfId="315"/>
    <cellStyle name="20% - 强调文字颜色 4 3 2" xfId="316"/>
    <cellStyle name="20% - 强调文字颜色 4 3 2 2" xfId="317"/>
    <cellStyle name="20% - 强调文字颜色 4 3 2 3" xfId="318"/>
    <cellStyle name="20% - 强调文字颜色 4 3 3" xfId="319"/>
    <cellStyle name="20% - 强调文字颜色 4 3 3 2" xfId="320"/>
    <cellStyle name="20% - 强调文字颜色 4 3 3 3" xfId="321"/>
    <cellStyle name="20% - 强调文字颜色 4 4" xfId="322"/>
    <cellStyle name="20% - 强调文字颜色 4 4 2" xfId="323"/>
    <cellStyle name="20% - 强调文字颜色 4 4 2 2" xfId="324"/>
    <cellStyle name="20% - 强调文字颜色 4 4 2 3" xfId="325"/>
    <cellStyle name="20% - 强调文字颜色 4 4 3" xfId="326"/>
    <cellStyle name="20% - 强调文字颜色 4 4 3 2" xfId="327"/>
    <cellStyle name="20% - 强调文字颜色 4 4 3 3" xfId="328"/>
    <cellStyle name="20% - 强调文字颜色 4 5" xfId="329"/>
    <cellStyle name="20% - 强调文字颜色 4 5 2" xfId="330"/>
    <cellStyle name="20% - 强调文字颜色 4 5 3" xfId="331"/>
    <cellStyle name="20% - 强调文字颜色 4 6" xfId="332"/>
    <cellStyle name="20% - 强调文字颜色 4 6 2" xfId="333"/>
    <cellStyle name="20% - 强调文字颜色 4 6 3" xfId="334"/>
    <cellStyle name="20% - 强调文字颜色 4 7" xfId="335"/>
    <cellStyle name="20% - 强调文字颜色 4 7 2" xfId="336"/>
    <cellStyle name="20% - 强调文字颜色 4 7 3" xfId="337"/>
    <cellStyle name="20% - 强调文字颜色 4 8" xfId="338"/>
    <cellStyle name="20% - 强调文字颜色 4 8 2" xfId="339"/>
    <cellStyle name="20% - 强调文字颜色 4 8 3" xfId="340"/>
    <cellStyle name="20% - 强调文字颜色 4 9" xfId="341"/>
    <cellStyle name="20% - 强调文字颜色 4 9 2" xfId="342"/>
    <cellStyle name="20% - 强调文字颜色 4 9 3" xfId="343"/>
    <cellStyle name="20% - 强调文字颜色 5 10" xfId="344"/>
    <cellStyle name="20% - 强调文字颜色 5 10 2" xfId="345"/>
    <cellStyle name="20% - 强调文字颜色 5 10 3" xfId="346"/>
    <cellStyle name="20% - 强调文字颜色 5 11" xfId="347"/>
    <cellStyle name="20% - 强调文字颜色 5 11 2" xfId="348"/>
    <cellStyle name="20% - 强调文字颜色 5 11 3" xfId="349"/>
    <cellStyle name="20% - 强调文字颜色 5 12" xfId="350"/>
    <cellStyle name="20% - 强调文字颜色 5 12 2" xfId="351"/>
    <cellStyle name="20% - 强调文字颜色 5 12 3" xfId="352"/>
    <cellStyle name="20% - 强调文字颜色 5 13" xfId="353"/>
    <cellStyle name="20% - 强调文字颜色 5 13 2" xfId="354"/>
    <cellStyle name="20% - 强调文字颜色 5 13 3" xfId="355"/>
    <cellStyle name="20% - 强调文字颜色 5 14" xfId="356"/>
    <cellStyle name="20% - 强调文字颜色 5 14 2" xfId="357"/>
    <cellStyle name="20% - 强调文字颜色 5 14 3" xfId="358"/>
    <cellStyle name="20% - 强调文字颜色 5 15" xfId="359"/>
    <cellStyle name="20% - 强调文字颜色 5 15 2" xfId="360"/>
    <cellStyle name="20% - 强调文字颜色 5 15 3" xfId="361"/>
    <cellStyle name="20% - 强调文字颜色 5 16" xfId="362"/>
    <cellStyle name="20% - 强调文字颜色 5 16 2" xfId="363"/>
    <cellStyle name="20% - 强调文字颜色 5 16 3" xfId="364"/>
    <cellStyle name="20% - 强调文字颜色 5 17" xfId="365"/>
    <cellStyle name="20% - 强调文字颜色 5 17 2" xfId="366"/>
    <cellStyle name="20% - 强调文字颜色 5 17 3" xfId="367"/>
    <cellStyle name="20% - 强调文字颜色 5 18" xfId="368"/>
    <cellStyle name="20% - 强调文字颜色 5 18 2" xfId="369"/>
    <cellStyle name="20% - 强调文字颜色 5 18 3" xfId="370"/>
    <cellStyle name="20% - 强调文字颜色 5 19" xfId="371"/>
    <cellStyle name="20% - 强调文字颜色 5 19 2" xfId="372"/>
    <cellStyle name="20% - 强调文字颜色 5 19 3" xfId="373"/>
    <cellStyle name="20% - 强调文字颜色 5 2" xfId="374"/>
    <cellStyle name="20% - 强调文字颜色 5 2 2" xfId="375"/>
    <cellStyle name="20% - 强调文字颜色 5 2 2 2" xfId="376"/>
    <cellStyle name="20% - 强调文字颜色 5 2 2 3" xfId="377"/>
    <cellStyle name="20% - 强调文字颜色 5 2 3" xfId="378"/>
    <cellStyle name="20% - 强调文字颜色 5 2 3 2" xfId="379"/>
    <cellStyle name="20% - 强调文字颜色 5 2 3 3" xfId="380"/>
    <cellStyle name="20% - 强调文字颜色 5 20" xfId="381"/>
    <cellStyle name="20% - 强调文字颜色 5 20 2" xfId="382"/>
    <cellStyle name="20% - 强调文字颜色 5 20 3" xfId="383"/>
    <cellStyle name="20% - 强调文字颜色 5 21" xfId="384"/>
    <cellStyle name="20% - 强调文字颜色 5 21 2" xfId="385"/>
    <cellStyle name="20% - 强调文字颜色 5 21 3" xfId="386"/>
    <cellStyle name="20% - 强调文字颜色 5 22" xfId="387"/>
    <cellStyle name="20% - 强调文字颜色 5 22 2" xfId="388"/>
    <cellStyle name="20% - 强调文字颜色 5 22 3" xfId="389"/>
    <cellStyle name="20% - 强调文字颜色 5 23" xfId="390"/>
    <cellStyle name="20% - 强调文字颜色 5 23 2" xfId="391"/>
    <cellStyle name="20% - 强调文字颜色 5 23 3" xfId="392"/>
    <cellStyle name="20% - 强调文字颜色 5 24" xfId="393"/>
    <cellStyle name="20% - 强调文字颜色 5 24 2" xfId="394"/>
    <cellStyle name="20% - 强调文字颜色 5 24 3" xfId="395"/>
    <cellStyle name="20% - 强调文字颜色 5 25" xfId="396"/>
    <cellStyle name="20% - 强调文字颜色 5 25 2" xfId="397"/>
    <cellStyle name="20% - 强调文字颜色 5 25 3" xfId="398"/>
    <cellStyle name="20% - 强调文字颜色 5 3" xfId="399"/>
    <cellStyle name="20% - 强调文字颜色 5 3 2" xfId="400"/>
    <cellStyle name="20% - 强调文字颜色 5 3 2 2" xfId="401"/>
    <cellStyle name="20% - 强调文字颜色 5 3 2 3" xfId="402"/>
    <cellStyle name="20% - 强调文字颜色 5 3 3" xfId="403"/>
    <cellStyle name="20% - 强调文字颜色 5 3 3 2" xfId="404"/>
    <cellStyle name="20% - 强调文字颜色 5 3 3 3" xfId="405"/>
    <cellStyle name="20% - 强调文字颜色 5 4" xfId="406"/>
    <cellStyle name="20% - 强调文字颜色 5 4 2" xfId="407"/>
    <cellStyle name="20% - 强调文字颜色 5 4 2 2" xfId="408"/>
    <cellStyle name="20% - 强调文字颜色 5 4 2 3" xfId="409"/>
    <cellStyle name="20% - 强调文字颜色 5 4 3" xfId="410"/>
    <cellStyle name="20% - 强调文字颜色 5 4 3 2" xfId="411"/>
    <cellStyle name="20% - 强调文字颜色 5 4 3 3" xfId="412"/>
    <cellStyle name="20% - 强调文字颜色 5 5" xfId="413"/>
    <cellStyle name="20% - 强调文字颜色 5 5 2" xfId="414"/>
    <cellStyle name="20% - 强调文字颜色 5 5 3" xfId="415"/>
    <cellStyle name="20% - 强调文字颜色 5 6" xfId="416"/>
    <cellStyle name="20% - 强调文字颜色 5 6 2" xfId="417"/>
    <cellStyle name="20% - 强调文字颜色 5 6 3" xfId="418"/>
    <cellStyle name="20% - 强调文字颜色 5 7" xfId="419"/>
    <cellStyle name="20% - 强调文字颜色 5 7 2" xfId="420"/>
    <cellStyle name="20% - 强调文字颜色 5 7 3" xfId="421"/>
    <cellStyle name="20% - 强调文字颜色 5 8" xfId="422"/>
    <cellStyle name="20% - 强调文字颜色 5 8 2" xfId="423"/>
    <cellStyle name="20% - 强调文字颜色 5 8 3" xfId="424"/>
    <cellStyle name="20% - 强调文字颜色 5 9" xfId="425"/>
    <cellStyle name="20% - 强调文字颜色 5 9 2" xfId="426"/>
    <cellStyle name="20% - 强调文字颜色 5 9 3" xfId="427"/>
    <cellStyle name="20% - 强调文字颜色 6 10" xfId="428"/>
    <cellStyle name="20% - 强调文字颜色 6 10 2" xfId="429"/>
    <cellStyle name="20% - 强调文字颜色 6 10 3" xfId="430"/>
    <cellStyle name="20% - 强调文字颜色 6 11" xfId="431"/>
    <cellStyle name="20% - 强调文字颜色 6 11 2" xfId="432"/>
    <cellStyle name="20% - 强调文字颜色 6 11 3" xfId="433"/>
    <cellStyle name="20% - 强调文字颜色 6 12" xfId="434"/>
    <cellStyle name="20% - 强调文字颜色 6 12 2" xfId="435"/>
    <cellStyle name="20% - 强调文字颜色 6 12 3" xfId="436"/>
    <cellStyle name="20% - 强调文字颜色 6 13" xfId="437"/>
    <cellStyle name="20% - 强调文字颜色 6 13 2" xfId="438"/>
    <cellStyle name="20% - 强调文字颜色 6 13 3" xfId="439"/>
    <cellStyle name="20% - 强调文字颜色 6 14" xfId="440"/>
    <cellStyle name="20% - 强调文字颜色 6 14 2" xfId="441"/>
    <cellStyle name="20% - 强调文字颜色 6 14 3" xfId="442"/>
    <cellStyle name="20% - 强调文字颜色 6 15" xfId="443"/>
    <cellStyle name="20% - 强调文字颜色 6 15 2" xfId="444"/>
    <cellStyle name="20% - 强调文字颜色 6 15 3" xfId="445"/>
    <cellStyle name="20% - 强调文字颜色 6 16" xfId="446"/>
    <cellStyle name="20% - 强调文字颜色 6 16 2" xfId="447"/>
    <cellStyle name="20% - 强调文字颜色 6 16 3" xfId="448"/>
    <cellStyle name="20% - 强调文字颜色 6 17" xfId="449"/>
    <cellStyle name="20% - 强调文字颜色 6 17 2" xfId="450"/>
    <cellStyle name="20% - 强调文字颜色 6 17 3" xfId="451"/>
    <cellStyle name="20% - 强调文字颜色 6 18" xfId="452"/>
    <cellStyle name="20% - 强调文字颜色 6 18 2" xfId="453"/>
    <cellStyle name="20% - 强调文字颜色 6 18 3" xfId="454"/>
    <cellStyle name="20% - 强调文字颜色 6 19" xfId="455"/>
    <cellStyle name="20% - 强调文字颜色 6 19 2" xfId="456"/>
    <cellStyle name="20% - 强调文字颜色 6 19 3" xfId="457"/>
    <cellStyle name="20% - 强调文字颜色 6 2" xfId="458"/>
    <cellStyle name="20% - 强调文字颜色 6 2 2" xfId="459"/>
    <cellStyle name="20% - 强调文字颜色 6 2 2 2" xfId="460"/>
    <cellStyle name="20% - 强调文字颜色 6 2 2 3" xfId="461"/>
    <cellStyle name="20% - 强调文字颜色 6 2 3" xfId="462"/>
    <cellStyle name="20% - 强调文字颜色 6 2 3 2" xfId="463"/>
    <cellStyle name="20% - 强调文字颜色 6 2 3 3" xfId="464"/>
    <cellStyle name="20% - 强调文字颜色 6 20" xfId="465"/>
    <cellStyle name="20% - 强调文字颜色 6 20 2" xfId="466"/>
    <cellStyle name="20% - 强调文字颜色 6 20 3" xfId="467"/>
    <cellStyle name="20% - 强调文字颜色 6 21" xfId="468"/>
    <cellStyle name="20% - 强调文字颜色 6 21 2" xfId="469"/>
    <cellStyle name="20% - 强调文字颜色 6 21 3" xfId="470"/>
    <cellStyle name="20% - 强调文字颜色 6 22" xfId="471"/>
    <cellStyle name="20% - 强调文字颜色 6 22 2" xfId="472"/>
    <cellStyle name="20% - 强调文字颜色 6 22 3" xfId="473"/>
    <cellStyle name="20% - 强调文字颜色 6 23" xfId="474"/>
    <cellStyle name="20% - 强调文字颜色 6 23 2" xfId="475"/>
    <cellStyle name="20% - 强调文字颜色 6 23 3" xfId="476"/>
    <cellStyle name="20% - 强调文字颜色 6 24" xfId="477"/>
    <cellStyle name="20% - 强调文字颜色 6 24 2" xfId="478"/>
    <cellStyle name="20% - 强调文字颜色 6 24 3" xfId="479"/>
    <cellStyle name="20% - 强调文字颜色 6 25" xfId="480"/>
    <cellStyle name="20% - 强调文字颜色 6 25 2" xfId="481"/>
    <cellStyle name="20% - 强调文字颜色 6 25 3" xfId="482"/>
    <cellStyle name="20% - 强调文字颜色 6 3" xfId="483"/>
    <cellStyle name="20% - 强调文字颜色 6 3 2" xfId="484"/>
    <cellStyle name="20% - 强调文字颜色 6 3 2 2" xfId="485"/>
    <cellStyle name="20% - 强调文字颜色 6 3 2 3" xfId="486"/>
    <cellStyle name="20% - 强调文字颜色 6 3 3" xfId="487"/>
    <cellStyle name="20% - 强调文字颜色 6 3 3 2" xfId="488"/>
    <cellStyle name="20% - 强调文字颜色 6 3 3 3" xfId="489"/>
    <cellStyle name="20% - 强调文字颜色 6 4" xfId="490"/>
    <cellStyle name="20% - 强调文字颜色 6 4 2" xfId="491"/>
    <cellStyle name="20% - 强调文字颜色 6 4 2 2" xfId="492"/>
    <cellStyle name="20% - 强调文字颜色 6 4 2 3" xfId="493"/>
    <cellStyle name="20% - 强调文字颜色 6 4 3" xfId="494"/>
    <cellStyle name="20% - 强调文字颜色 6 4 3 2" xfId="495"/>
    <cellStyle name="20% - 强调文字颜色 6 4 3 3" xfId="496"/>
    <cellStyle name="20% - 强调文字颜色 6 5" xfId="497"/>
    <cellStyle name="20% - 强调文字颜色 6 5 2" xfId="498"/>
    <cellStyle name="20% - 强调文字颜色 6 5 3" xfId="499"/>
    <cellStyle name="20% - 强调文字颜色 6 6" xfId="500"/>
    <cellStyle name="20% - 强调文字颜色 6 6 2" xfId="501"/>
    <cellStyle name="20% - 强调文字颜色 6 6 3" xfId="502"/>
    <cellStyle name="20% - 强调文字颜色 6 7" xfId="503"/>
    <cellStyle name="20% - 强调文字颜色 6 7 2" xfId="504"/>
    <cellStyle name="20% - 强调文字颜色 6 7 3" xfId="505"/>
    <cellStyle name="20% - 强调文字颜色 6 8" xfId="506"/>
    <cellStyle name="20% - 强调文字颜色 6 8 2" xfId="507"/>
    <cellStyle name="20% - 强调文字颜色 6 8 3" xfId="508"/>
    <cellStyle name="20% - 强调文字颜色 6 9" xfId="509"/>
    <cellStyle name="20% - 强调文字颜色 6 9 2" xfId="510"/>
    <cellStyle name="20% - 强调文字颜色 6 9 3" xfId="511"/>
    <cellStyle name="20% - 着色 1" xfId="512"/>
    <cellStyle name="20% - 着色 1 2" xfId="513"/>
    <cellStyle name="20% - 着色 2" xfId="514"/>
    <cellStyle name="20% - 着色 2 2" xfId="515"/>
    <cellStyle name="20% - 着色 3" xfId="516"/>
    <cellStyle name="20% - 着色 3 2" xfId="517"/>
    <cellStyle name="20% - 着色 4" xfId="518"/>
    <cellStyle name="20% - 着色 4 2" xfId="519"/>
    <cellStyle name="20% - 着色 5" xfId="520"/>
    <cellStyle name="20% - 着色 5 2" xfId="521"/>
    <cellStyle name="20% - 着色 6" xfId="522"/>
    <cellStyle name="20% - 着色 6 2" xfId="523"/>
    <cellStyle name="40% - 强调文字颜色 1 10" xfId="524"/>
    <cellStyle name="40% - 强调文字颜色 1 10 2" xfId="525"/>
    <cellStyle name="40% - 强调文字颜色 1 10 3" xfId="526"/>
    <cellStyle name="40% - 强调文字颜色 1 11" xfId="527"/>
    <cellStyle name="40% - 强调文字颜色 1 11 2" xfId="528"/>
    <cellStyle name="40% - 强调文字颜色 1 11 3" xfId="529"/>
    <cellStyle name="40% - 强调文字颜色 1 12" xfId="530"/>
    <cellStyle name="40% - 强调文字颜色 1 12 2" xfId="531"/>
    <cellStyle name="40% - 强调文字颜色 1 12 3" xfId="532"/>
    <cellStyle name="40% - 强调文字颜色 1 13" xfId="533"/>
    <cellStyle name="40% - 强调文字颜色 1 13 2" xfId="534"/>
    <cellStyle name="40% - 强调文字颜色 1 13 3" xfId="535"/>
    <cellStyle name="40% - 强调文字颜色 1 14" xfId="536"/>
    <cellStyle name="40% - 强调文字颜色 1 14 2" xfId="537"/>
    <cellStyle name="40% - 强调文字颜色 1 14 3" xfId="538"/>
    <cellStyle name="40% - 强调文字颜色 1 15" xfId="539"/>
    <cellStyle name="40% - 强调文字颜色 1 15 2" xfId="540"/>
    <cellStyle name="40% - 强调文字颜色 1 15 3" xfId="541"/>
    <cellStyle name="40% - 强调文字颜色 1 16" xfId="542"/>
    <cellStyle name="40% - 强调文字颜色 1 16 2" xfId="543"/>
    <cellStyle name="40% - 强调文字颜色 1 16 3" xfId="544"/>
    <cellStyle name="40% - 强调文字颜色 1 17" xfId="545"/>
    <cellStyle name="40% - 强调文字颜色 1 17 2" xfId="546"/>
    <cellStyle name="40% - 强调文字颜色 1 17 3" xfId="547"/>
    <cellStyle name="40% - 强调文字颜色 1 18" xfId="548"/>
    <cellStyle name="40% - 强调文字颜色 1 18 2" xfId="549"/>
    <cellStyle name="40% - 强调文字颜色 1 18 3" xfId="550"/>
    <cellStyle name="40% - 强调文字颜色 1 19" xfId="551"/>
    <cellStyle name="40% - 强调文字颜色 1 19 2" xfId="552"/>
    <cellStyle name="40% - 强调文字颜色 1 19 3" xfId="553"/>
    <cellStyle name="40% - 强调文字颜色 1 2" xfId="554"/>
    <cellStyle name="40% - 强调文字颜色 1 2 2" xfId="555"/>
    <cellStyle name="40% - 强调文字颜色 1 2 2 2" xfId="556"/>
    <cellStyle name="40% - 强调文字颜色 1 2 2 3" xfId="557"/>
    <cellStyle name="40% - 强调文字颜色 1 2 3" xfId="558"/>
    <cellStyle name="40% - 强调文字颜色 1 2 3 2" xfId="559"/>
    <cellStyle name="40% - 强调文字颜色 1 2 3 3" xfId="560"/>
    <cellStyle name="40% - 强调文字颜色 1 20" xfId="561"/>
    <cellStyle name="40% - 强调文字颜色 1 20 2" xfId="562"/>
    <cellStyle name="40% - 强调文字颜色 1 20 3" xfId="563"/>
    <cellStyle name="40% - 强调文字颜色 1 21" xfId="564"/>
    <cellStyle name="40% - 强调文字颜色 1 21 2" xfId="565"/>
    <cellStyle name="40% - 强调文字颜色 1 21 3" xfId="566"/>
    <cellStyle name="40% - 强调文字颜色 1 22" xfId="567"/>
    <cellStyle name="40% - 强调文字颜色 1 22 2" xfId="568"/>
    <cellStyle name="40% - 强调文字颜色 1 22 3" xfId="569"/>
    <cellStyle name="40% - 强调文字颜色 1 23" xfId="570"/>
    <cellStyle name="40% - 强调文字颜色 1 23 2" xfId="571"/>
    <cellStyle name="40% - 强调文字颜色 1 23 3" xfId="572"/>
    <cellStyle name="40% - 强调文字颜色 1 24" xfId="573"/>
    <cellStyle name="40% - 强调文字颜色 1 24 2" xfId="574"/>
    <cellStyle name="40% - 强调文字颜色 1 24 3" xfId="575"/>
    <cellStyle name="40% - 强调文字颜色 1 25" xfId="576"/>
    <cellStyle name="40% - 强调文字颜色 1 25 2" xfId="577"/>
    <cellStyle name="40% - 强调文字颜色 1 25 3" xfId="578"/>
    <cellStyle name="40% - 强调文字颜色 1 3" xfId="579"/>
    <cellStyle name="40% - 强调文字颜色 1 3 2" xfId="580"/>
    <cellStyle name="40% - 强调文字颜色 1 3 2 2" xfId="581"/>
    <cellStyle name="40% - 强调文字颜色 1 3 2 3" xfId="582"/>
    <cellStyle name="40% - 强调文字颜色 1 3 3" xfId="583"/>
    <cellStyle name="40% - 强调文字颜色 1 3 3 2" xfId="584"/>
    <cellStyle name="40% - 强调文字颜色 1 3 3 3" xfId="585"/>
    <cellStyle name="40% - 强调文字颜色 1 4" xfId="586"/>
    <cellStyle name="40% - 强调文字颜色 1 4 2" xfId="587"/>
    <cellStyle name="40% - 强调文字颜色 1 4 2 2" xfId="588"/>
    <cellStyle name="40% - 强调文字颜色 1 4 2 3" xfId="589"/>
    <cellStyle name="40% - 强调文字颜色 1 4 3" xfId="590"/>
    <cellStyle name="40% - 强调文字颜色 1 4 3 2" xfId="591"/>
    <cellStyle name="40% - 强调文字颜色 1 4 3 3" xfId="592"/>
    <cellStyle name="40% - 强调文字颜色 1 5" xfId="593"/>
    <cellStyle name="40% - 强调文字颜色 1 5 2" xfId="594"/>
    <cellStyle name="40% - 强调文字颜色 1 5 3" xfId="595"/>
    <cellStyle name="40% - 强调文字颜色 1 6" xfId="596"/>
    <cellStyle name="40% - 强调文字颜色 1 6 2" xfId="597"/>
    <cellStyle name="40% - 强调文字颜色 1 6 3" xfId="598"/>
    <cellStyle name="40% - 强调文字颜色 1 7" xfId="599"/>
    <cellStyle name="40% - 强调文字颜色 1 7 2" xfId="600"/>
    <cellStyle name="40% - 强调文字颜色 1 7 3" xfId="601"/>
    <cellStyle name="40% - 强调文字颜色 1 8" xfId="602"/>
    <cellStyle name="40% - 强调文字颜色 1 8 2" xfId="603"/>
    <cellStyle name="40% - 强调文字颜色 1 8 3" xfId="604"/>
    <cellStyle name="40% - 强调文字颜色 1 9" xfId="605"/>
    <cellStyle name="40% - 强调文字颜色 1 9 2" xfId="606"/>
    <cellStyle name="40% - 强调文字颜色 1 9 3" xfId="607"/>
    <cellStyle name="40% - 强调文字颜色 2 10" xfId="608"/>
    <cellStyle name="40% - 强调文字颜色 2 10 2" xfId="609"/>
    <cellStyle name="40% - 强调文字颜色 2 10 3" xfId="610"/>
    <cellStyle name="40% - 强调文字颜色 2 11" xfId="611"/>
    <cellStyle name="40% - 强调文字颜色 2 11 2" xfId="612"/>
    <cellStyle name="40% - 强调文字颜色 2 11 3" xfId="613"/>
    <cellStyle name="40% - 强调文字颜色 2 12" xfId="614"/>
    <cellStyle name="40% - 强调文字颜色 2 12 2" xfId="615"/>
    <cellStyle name="40% - 强调文字颜色 2 12 3" xfId="616"/>
    <cellStyle name="40% - 强调文字颜色 2 13" xfId="617"/>
    <cellStyle name="40% - 强调文字颜色 2 13 2" xfId="618"/>
    <cellStyle name="40% - 强调文字颜色 2 13 3" xfId="619"/>
    <cellStyle name="40% - 强调文字颜色 2 14" xfId="620"/>
    <cellStyle name="40% - 强调文字颜色 2 14 2" xfId="621"/>
    <cellStyle name="40% - 强调文字颜色 2 14 3" xfId="622"/>
    <cellStyle name="40% - 强调文字颜色 2 15" xfId="623"/>
    <cellStyle name="40% - 强调文字颜色 2 15 2" xfId="624"/>
    <cellStyle name="40% - 强调文字颜色 2 15 3" xfId="625"/>
    <cellStyle name="40% - 强调文字颜色 2 16" xfId="626"/>
    <cellStyle name="40% - 强调文字颜色 2 16 2" xfId="627"/>
    <cellStyle name="40% - 强调文字颜色 2 16 3" xfId="628"/>
    <cellStyle name="40% - 强调文字颜色 2 17" xfId="629"/>
    <cellStyle name="40% - 强调文字颜色 2 17 2" xfId="630"/>
    <cellStyle name="40% - 强调文字颜色 2 17 3" xfId="631"/>
    <cellStyle name="40% - 强调文字颜色 2 18" xfId="632"/>
    <cellStyle name="40% - 强调文字颜色 2 18 2" xfId="633"/>
    <cellStyle name="40% - 强调文字颜色 2 18 3" xfId="634"/>
    <cellStyle name="40% - 强调文字颜色 2 19" xfId="635"/>
    <cellStyle name="40% - 强调文字颜色 2 19 2" xfId="636"/>
    <cellStyle name="40% - 强调文字颜色 2 19 3" xfId="637"/>
    <cellStyle name="40% - 强调文字颜色 2 2" xfId="638"/>
    <cellStyle name="40% - 强调文字颜色 2 2 2" xfId="639"/>
    <cellStyle name="40% - 强调文字颜色 2 2 2 2" xfId="640"/>
    <cellStyle name="40% - 强调文字颜色 2 2 2 3" xfId="641"/>
    <cellStyle name="40% - 强调文字颜色 2 2 3" xfId="642"/>
    <cellStyle name="40% - 强调文字颜色 2 2 3 2" xfId="643"/>
    <cellStyle name="40% - 强调文字颜色 2 2 3 3" xfId="644"/>
    <cellStyle name="40% - 强调文字颜色 2 20" xfId="645"/>
    <cellStyle name="40% - 强调文字颜色 2 20 2" xfId="646"/>
    <cellStyle name="40% - 强调文字颜色 2 20 3" xfId="647"/>
    <cellStyle name="40% - 强调文字颜色 2 21" xfId="648"/>
    <cellStyle name="40% - 强调文字颜色 2 21 2" xfId="649"/>
    <cellStyle name="40% - 强调文字颜色 2 21 3" xfId="650"/>
    <cellStyle name="40% - 强调文字颜色 2 22" xfId="651"/>
    <cellStyle name="40% - 强调文字颜色 2 22 2" xfId="652"/>
    <cellStyle name="40% - 强调文字颜色 2 22 3" xfId="653"/>
    <cellStyle name="40% - 强调文字颜色 2 23" xfId="654"/>
    <cellStyle name="40% - 强调文字颜色 2 23 2" xfId="655"/>
    <cellStyle name="40% - 强调文字颜色 2 23 3" xfId="656"/>
    <cellStyle name="40% - 强调文字颜色 2 24" xfId="657"/>
    <cellStyle name="40% - 强调文字颜色 2 24 2" xfId="658"/>
    <cellStyle name="40% - 强调文字颜色 2 24 3" xfId="659"/>
    <cellStyle name="40% - 强调文字颜色 2 25" xfId="660"/>
    <cellStyle name="40% - 强调文字颜色 2 25 2" xfId="661"/>
    <cellStyle name="40% - 强调文字颜色 2 25 3" xfId="662"/>
    <cellStyle name="40% - 强调文字颜色 2 3" xfId="663"/>
    <cellStyle name="40% - 强调文字颜色 2 3 2" xfId="664"/>
    <cellStyle name="40% - 强调文字颜色 2 3 2 2" xfId="665"/>
    <cellStyle name="40% - 强调文字颜色 2 3 2 3" xfId="666"/>
    <cellStyle name="40% - 强调文字颜色 2 3 3" xfId="667"/>
    <cellStyle name="40% - 强调文字颜色 2 3 3 2" xfId="668"/>
    <cellStyle name="40% - 强调文字颜色 2 3 3 3" xfId="669"/>
    <cellStyle name="40% - 强调文字颜色 2 4" xfId="670"/>
    <cellStyle name="40% - 强调文字颜色 2 4 2" xfId="671"/>
    <cellStyle name="40% - 强调文字颜色 2 4 2 2" xfId="672"/>
    <cellStyle name="40% - 强调文字颜色 2 4 2 3" xfId="673"/>
    <cellStyle name="40% - 强调文字颜色 2 4 3" xfId="674"/>
    <cellStyle name="40% - 强调文字颜色 2 4 3 2" xfId="675"/>
    <cellStyle name="40% - 强调文字颜色 2 4 3 3" xfId="676"/>
    <cellStyle name="40% - 强调文字颜色 2 5" xfId="677"/>
    <cellStyle name="40% - 强调文字颜色 2 5 2" xfId="678"/>
    <cellStyle name="40% - 强调文字颜色 2 5 3" xfId="679"/>
    <cellStyle name="40% - 强调文字颜色 2 6" xfId="680"/>
    <cellStyle name="40% - 强调文字颜色 2 6 2" xfId="681"/>
    <cellStyle name="40% - 强调文字颜色 2 6 3" xfId="682"/>
    <cellStyle name="40% - 强调文字颜色 2 7" xfId="683"/>
    <cellStyle name="40% - 强调文字颜色 2 7 2" xfId="684"/>
    <cellStyle name="40% - 强调文字颜色 2 7 3" xfId="685"/>
    <cellStyle name="40% - 强调文字颜色 2 8" xfId="686"/>
    <cellStyle name="40% - 强调文字颜色 2 8 2" xfId="687"/>
    <cellStyle name="40% - 强调文字颜色 2 8 3" xfId="688"/>
    <cellStyle name="40% - 强调文字颜色 2 9" xfId="689"/>
    <cellStyle name="40% - 强调文字颜色 2 9 2" xfId="690"/>
    <cellStyle name="40% - 强调文字颜色 2 9 3" xfId="691"/>
    <cellStyle name="40% - 强调文字颜色 3 10" xfId="692"/>
    <cellStyle name="40% - 强调文字颜色 3 10 2" xfId="693"/>
    <cellStyle name="40% - 强调文字颜色 3 10 3" xfId="694"/>
    <cellStyle name="40% - 强调文字颜色 3 11" xfId="695"/>
    <cellStyle name="40% - 强调文字颜色 3 11 2" xfId="696"/>
    <cellStyle name="40% - 强调文字颜色 3 11 3" xfId="697"/>
    <cellStyle name="40% - 强调文字颜色 3 12" xfId="698"/>
    <cellStyle name="40% - 强调文字颜色 3 12 2" xfId="699"/>
    <cellStyle name="40% - 强调文字颜色 3 12 3" xfId="700"/>
    <cellStyle name="40% - 强调文字颜色 3 13" xfId="701"/>
    <cellStyle name="40% - 强调文字颜色 3 13 2" xfId="702"/>
    <cellStyle name="40% - 强调文字颜色 3 13 3" xfId="703"/>
    <cellStyle name="40% - 强调文字颜色 3 14" xfId="704"/>
    <cellStyle name="40% - 强调文字颜色 3 14 2" xfId="705"/>
    <cellStyle name="40% - 强调文字颜色 3 14 3" xfId="706"/>
    <cellStyle name="40% - 强调文字颜色 3 15" xfId="707"/>
    <cellStyle name="40% - 强调文字颜色 3 15 2" xfId="708"/>
    <cellStyle name="40% - 强调文字颜色 3 15 3" xfId="709"/>
    <cellStyle name="40% - 强调文字颜色 3 16" xfId="710"/>
    <cellStyle name="40% - 强调文字颜色 3 16 2" xfId="711"/>
    <cellStyle name="40% - 强调文字颜色 3 16 3" xfId="712"/>
    <cellStyle name="40% - 强调文字颜色 3 17" xfId="713"/>
    <cellStyle name="40% - 强调文字颜色 3 17 2" xfId="714"/>
    <cellStyle name="40% - 强调文字颜色 3 17 3" xfId="715"/>
    <cellStyle name="40% - 强调文字颜色 3 18" xfId="716"/>
    <cellStyle name="40% - 强调文字颜色 3 18 2" xfId="717"/>
    <cellStyle name="40% - 强调文字颜色 3 18 3" xfId="718"/>
    <cellStyle name="40% - 强调文字颜色 3 19" xfId="719"/>
    <cellStyle name="40% - 强调文字颜色 3 19 2" xfId="720"/>
    <cellStyle name="40% - 强调文字颜色 3 19 3" xfId="721"/>
    <cellStyle name="40% - 强调文字颜色 3 2" xfId="722"/>
    <cellStyle name="40% - 强调文字颜色 3 2 2" xfId="723"/>
    <cellStyle name="40% - 强调文字颜色 3 2 2 2" xfId="724"/>
    <cellStyle name="40% - 强调文字颜色 3 2 2 3" xfId="725"/>
    <cellStyle name="40% - 强调文字颜色 3 2 3" xfId="726"/>
    <cellStyle name="40% - 强调文字颜色 3 2 3 2" xfId="727"/>
    <cellStyle name="40% - 强调文字颜色 3 2 3 3" xfId="728"/>
    <cellStyle name="40% - 强调文字颜色 3 20" xfId="729"/>
    <cellStyle name="40% - 强调文字颜色 3 20 2" xfId="730"/>
    <cellStyle name="40% - 强调文字颜色 3 20 3" xfId="731"/>
    <cellStyle name="40% - 强调文字颜色 3 21" xfId="732"/>
    <cellStyle name="40% - 强调文字颜色 3 21 2" xfId="733"/>
    <cellStyle name="40% - 强调文字颜色 3 21 3" xfId="734"/>
    <cellStyle name="40% - 强调文字颜色 3 22" xfId="735"/>
    <cellStyle name="40% - 强调文字颜色 3 22 2" xfId="736"/>
    <cellStyle name="40% - 强调文字颜色 3 22 3" xfId="737"/>
    <cellStyle name="40% - 强调文字颜色 3 23" xfId="738"/>
    <cellStyle name="40% - 强调文字颜色 3 23 2" xfId="739"/>
    <cellStyle name="40% - 强调文字颜色 3 23 3" xfId="740"/>
    <cellStyle name="40% - 强调文字颜色 3 24" xfId="741"/>
    <cellStyle name="40% - 强调文字颜色 3 24 2" xfId="742"/>
    <cellStyle name="40% - 强调文字颜色 3 24 3" xfId="743"/>
    <cellStyle name="40% - 强调文字颜色 3 25" xfId="744"/>
    <cellStyle name="40% - 强调文字颜色 3 25 2" xfId="745"/>
    <cellStyle name="40% - 强调文字颜色 3 25 3" xfId="746"/>
    <cellStyle name="40% - 强调文字颜色 3 3" xfId="747"/>
    <cellStyle name="40% - 强调文字颜色 3 3 2" xfId="748"/>
    <cellStyle name="40% - 强调文字颜色 3 3 2 2" xfId="749"/>
    <cellStyle name="40% - 强调文字颜色 3 3 2 3" xfId="750"/>
    <cellStyle name="40% - 强调文字颜色 3 3 3" xfId="751"/>
    <cellStyle name="40% - 强调文字颜色 3 3 3 2" xfId="752"/>
    <cellStyle name="40% - 强调文字颜色 3 3 3 3" xfId="753"/>
    <cellStyle name="40% - 强调文字颜色 3 4" xfId="754"/>
    <cellStyle name="40% - 强调文字颜色 3 4 2" xfId="755"/>
    <cellStyle name="40% - 强调文字颜色 3 4 2 2" xfId="756"/>
    <cellStyle name="40% - 强调文字颜色 3 4 2 3" xfId="757"/>
    <cellStyle name="40% - 强调文字颜色 3 4 3" xfId="758"/>
    <cellStyle name="40% - 强调文字颜色 3 4 3 2" xfId="759"/>
    <cellStyle name="40% - 强调文字颜色 3 4 3 3" xfId="760"/>
    <cellStyle name="40% - 强调文字颜色 3 5" xfId="761"/>
    <cellStyle name="40% - 强调文字颜色 3 5 2" xfId="762"/>
    <cellStyle name="40% - 强调文字颜色 3 5 3" xfId="763"/>
    <cellStyle name="40% - 强调文字颜色 3 6" xfId="764"/>
    <cellStyle name="40% - 强调文字颜色 3 6 2" xfId="765"/>
    <cellStyle name="40% - 强调文字颜色 3 6 3" xfId="766"/>
    <cellStyle name="40% - 强调文字颜色 3 7" xfId="767"/>
    <cellStyle name="40% - 强调文字颜色 3 7 2" xfId="768"/>
    <cellStyle name="40% - 强调文字颜色 3 7 3" xfId="769"/>
    <cellStyle name="40% - 强调文字颜色 3 8" xfId="770"/>
    <cellStyle name="40% - 强调文字颜色 3 8 2" xfId="771"/>
    <cellStyle name="40% - 强调文字颜色 3 8 3" xfId="772"/>
    <cellStyle name="40% - 强调文字颜色 3 9" xfId="773"/>
    <cellStyle name="40% - 强调文字颜色 3 9 2" xfId="774"/>
    <cellStyle name="40% - 强调文字颜色 3 9 3" xfId="775"/>
    <cellStyle name="40% - 强调文字颜色 4 10" xfId="776"/>
    <cellStyle name="40% - 强调文字颜色 4 10 2" xfId="777"/>
    <cellStyle name="40% - 强调文字颜色 4 10 3" xfId="778"/>
    <cellStyle name="40% - 强调文字颜色 4 11" xfId="779"/>
    <cellStyle name="40% - 强调文字颜色 4 11 2" xfId="780"/>
    <cellStyle name="40% - 强调文字颜色 4 11 3" xfId="781"/>
    <cellStyle name="40% - 强调文字颜色 4 12" xfId="782"/>
    <cellStyle name="40% - 强调文字颜色 4 12 2" xfId="783"/>
    <cellStyle name="40% - 强调文字颜色 4 12 3" xfId="784"/>
    <cellStyle name="40% - 强调文字颜色 4 13" xfId="785"/>
    <cellStyle name="40% - 强调文字颜色 4 13 2" xfId="786"/>
    <cellStyle name="40% - 强调文字颜色 4 13 3" xfId="787"/>
    <cellStyle name="40% - 强调文字颜色 4 14" xfId="788"/>
    <cellStyle name="40% - 强调文字颜色 4 14 2" xfId="789"/>
    <cellStyle name="40% - 强调文字颜色 4 14 3" xfId="790"/>
    <cellStyle name="40% - 强调文字颜色 4 15" xfId="791"/>
    <cellStyle name="40% - 强调文字颜色 4 15 2" xfId="792"/>
    <cellStyle name="40% - 强调文字颜色 4 15 3" xfId="793"/>
    <cellStyle name="40% - 强调文字颜色 4 16" xfId="794"/>
    <cellStyle name="40% - 强调文字颜色 4 16 2" xfId="795"/>
    <cellStyle name="40% - 强调文字颜色 4 16 3" xfId="796"/>
    <cellStyle name="40% - 强调文字颜色 4 17" xfId="797"/>
    <cellStyle name="40% - 强调文字颜色 4 17 2" xfId="798"/>
    <cellStyle name="40% - 强调文字颜色 4 17 3" xfId="799"/>
    <cellStyle name="40% - 强调文字颜色 4 18" xfId="800"/>
    <cellStyle name="40% - 强调文字颜色 4 18 2" xfId="801"/>
    <cellStyle name="40% - 强调文字颜色 4 18 3" xfId="802"/>
    <cellStyle name="40% - 强调文字颜色 4 19" xfId="803"/>
    <cellStyle name="40% - 强调文字颜色 4 19 2" xfId="804"/>
    <cellStyle name="40% - 强调文字颜色 4 19 3" xfId="805"/>
    <cellStyle name="40% - 强调文字颜色 4 2" xfId="806"/>
    <cellStyle name="40% - 强调文字颜色 4 2 2" xfId="807"/>
    <cellStyle name="40% - 强调文字颜色 4 2 2 2" xfId="808"/>
    <cellStyle name="40% - 强调文字颜色 4 2 2 3" xfId="809"/>
    <cellStyle name="40% - 强调文字颜色 4 2 3" xfId="810"/>
    <cellStyle name="40% - 强调文字颜色 4 2 3 2" xfId="811"/>
    <cellStyle name="40% - 强调文字颜色 4 2 3 3" xfId="812"/>
    <cellStyle name="40% - 强调文字颜色 4 20" xfId="813"/>
    <cellStyle name="40% - 强调文字颜色 4 20 2" xfId="814"/>
    <cellStyle name="40% - 强调文字颜色 4 20 3" xfId="815"/>
    <cellStyle name="40% - 强调文字颜色 4 21" xfId="816"/>
    <cellStyle name="40% - 强调文字颜色 4 21 2" xfId="817"/>
    <cellStyle name="40% - 强调文字颜色 4 21 3" xfId="818"/>
    <cellStyle name="40% - 强调文字颜色 4 22" xfId="819"/>
    <cellStyle name="40% - 强调文字颜色 4 22 2" xfId="820"/>
    <cellStyle name="40% - 强调文字颜色 4 22 3" xfId="821"/>
    <cellStyle name="40% - 强调文字颜色 4 23" xfId="822"/>
    <cellStyle name="40% - 强调文字颜色 4 23 2" xfId="823"/>
    <cellStyle name="40% - 强调文字颜色 4 23 3" xfId="824"/>
    <cellStyle name="40% - 强调文字颜色 4 24" xfId="825"/>
    <cellStyle name="40% - 强调文字颜色 4 24 2" xfId="826"/>
    <cellStyle name="40% - 强调文字颜色 4 24 3" xfId="827"/>
    <cellStyle name="40% - 强调文字颜色 4 25" xfId="828"/>
    <cellStyle name="40% - 强调文字颜色 4 25 2" xfId="829"/>
    <cellStyle name="40% - 强调文字颜色 4 25 3" xfId="830"/>
    <cellStyle name="40% - 强调文字颜色 4 3" xfId="831"/>
    <cellStyle name="40% - 强调文字颜色 4 3 2" xfId="832"/>
    <cellStyle name="40% - 强调文字颜色 4 3 2 2" xfId="833"/>
    <cellStyle name="40% - 强调文字颜色 4 3 2 3" xfId="834"/>
    <cellStyle name="40% - 强调文字颜色 4 3 3" xfId="835"/>
    <cellStyle name="40% - 强调文字颜色 4 3 3 2" xfId="836"/>
    <cellStyle name="40% - 强调文字颜色 4 3 3 3" xfId="837"/>
    <cellStyle name="40% - 强调文字颜色 4 4" xfId="838"/>
    <cellStyle name="40% - 强调文字颜色 4 4 2" xfId="839"/>
    <cellStyle name="40% - 强调文字颜色 4 4 2 2" xfId="840"/>
    <cellStyle name="40% - 强调文字颜色 4 4 2 3" xfId="841"/>
    <cellStyle name="40% - 强调文字颜色 4 4 3" xfId="842"/>
    <cellStyle name="40% - 强调文字颜色 4 4 3 2" xfId="843"/>
    <cellStyle name="40% - 强调文字颜色 4 4 3 3" xfId="844"/>
    <cellStyle name="40% - 强调文字颜色 4 5" xfId="845"/>
    <cellStyle name="40% - 强调文字颜色 4 5 2" xfId="846"/>
    <cellStyle name="40% - 强调文字颜色 4 5 3" xfId="847"/>
    <cellStyle name="40% - 强调文字颜色 4 6" xfId="848"/>
    <cellStyle name="40% - 强调文字颜色 4 6 2" xfId="849"/>
    <cellStyle name="40% - 强调文字颜色 4 6 3" xfId="850"/>
    <cellStyle name="40% - 强调文字颜色 4 7" xfId="851"/>
    <cellStyle name="40% - 强调文字颜色 4 7 2" xfId="852"/>
    <cellStyle name="40% - 强调文字颜色 4 7 3" xfId="853"/>
    <cellStyle name="40% - 强调文字颜色 4 8" xfId="854"/>
    <cellStyle name="40% - 强调文字颜色 4 8 2" xfId="855"/>
    <cellStyle name="40% - 强调文字颜色 4 8 3" xfId="856"/>
    <cellStyle name="40% - 强调文字颜色 4 9" xfId="857"/>
    <cellStyle name="40% - 强调文字颜色 4 9 2" xfId="858"/>
    <cellStyle name="40% - 强调文字颜色 4 9 3" xfId="859"/>
    <cellStyle name="40% - 强调文字颜色 5 10" xfId="860"/>
    <cellStyle name="40% - 强调文字颜色 5 10 2" xfId="861"/>
    <cellStyle name="40% - 强调文字颜色 5 10 3" xfId="862"/>
    <cellStyle name="40% - 强调文字颜色 5 11" xfId="863"/>
    <cellStyle name="40% - 强调文字颜色 5 11 2" xfId="864"/>
    <cellStyle name="40% - 强调文字颜色 5 11 3" xfId="865"/>
    <cellStyle name="40% - 强调文字颜色 5 12" xfId="866"/>
    <cellStyle name="40% - 强调文字颜色 5 12 2" xfId="867"/>
    <cellStyle name="40% - 强调文字颜色 5 12 3" xfId="868"/>
    <cellStyle name="40% - 强调文字颜色 5 13" xfId="869"/>
    <cellStyle name="40% - 强调文字颜色 5 13 2" xfId="870"/>
    <cellStyle name="40% - 强调文字颜色 5 13 3" xfId="871"/>
    <cellStyle name="40% - 强调文字颜色 5 14" xfId="872"/>
    <cellStyle name="40% - 强调文字颜色 5 14 2" xfId="873"/>
    <cellStyle name="40% - 强调文字颜色 5 14 3" xfId="874"/>
    <cellStyle name="40% - 强调文字颜色 5 15" xfId="875"/>
    <cellStyle name="40% - 强调文字颜色 5 15 2" xfId="876"/>
    <cellStyle name="40% - 强调文字颜色 5 15 3" xfId="877"/>
    <cellStyle name="40% - 强调文字颜色 5 16" xfId="878"/>
    <cellStyle name="40% - 强调文字颜色 5 16 2" xfId="879"/>
    <cellStyle name="40% - 强调文字颜色 5 16 3" xfId="880"/>
    <cellStyle name="40% - 强调文字颜色 5 17" xfId="881"/>
    <cellStyle name="40% - 强调文字颜色 5 17 2" xfId="882"/>
    <cellStyle name="40% - 强调文字颜色 5 17 3" xfId="883"/>
    <cellStyle name="40% - 强调文字颜色 5 18" xfId="884"/>
    <cellStyle name="40% - 强调文字颜色 5 18 2" xfId="885"/>
    <cellStyle name="40% - 强调文字颜色 5 18 3" xfId="886"/>
    <cellStyle name="40% - 强调文字颜色 5 19" xfId="887"/>
    <cellStyle name="40% - 强调文字颜色 5 19 2" xfId="888"/>
    <cellStyle name="40% - 强调文字颜色 5 19 3" xfId="889"/>
    <cellStyle name="40% - 强调文字颜色 5 2" xfId="890"/>
    <cellStyle name="40% - 强调文字颜色 5 2 2" xfId="891"/>
    <cellStyle name="40% - 强调文字颜色 5 2 2 2" xfId="892"/>
    <cellStyle name="40% - 强调文字颜色 5 2 2 3" xfId="893"/>
    <cellStyle name="40% - 强调文字颜色 5 2 3" xfId="894"/>
    <cellStyle name="40% - 强调文字颜色 5 2 3 2" xfId="895"/>
    <cellStyle name="40% - 强调文字颜色 5 2 3 3" xfId="896"/>
    <cellStyle name="40% - 强调文字颜色 5 20" xfId="897"/>
    <cellStyle name="40% - 强调文字颜色 5 20 2" xfId="898"/>
    <cellStyle name="40% - 强调文字颜色 5 20 3" xfId="899"/>
    <cellStyle name="40% - 强调文字颜色 5 21" xfId="900"/>
    <cellStyle name="40% - 强调文字颜色 5 21 2" xfId="901"/>
    <cellStyle name="40% - 强调文字颜色 5 21 3" xfId="902"/>
    <cellStyle name="40% - 强调文字颜色 5 22" xfId="903"/>
    <cellStyle name="40% - 强调文字颜色 5 22 2" xfId="904"/>
    <cellStyle name="40% - 强调文字颜色 5 22 3" xfId="905"/>
    <cellStyle name="40% - 强调文字颜色 5 23" xfId="906"/>
    <cellStyle name="40% - 强调文字颜色 5 23 2" xfId="907"/>
    <cellStyle name="40% - 强调文字颜色 5 23 3" xfId="908"/>
    <cellStyle name="40% - 强调文字颜色 5 24" xfId="909"/>
    <cellStyle name="40% - 强调文字颜色 5 24 2" xfId="910"/>
    <cellStyle name="40% - 强调文字颜色 5 24 3" xfId="911"/>
    <cellStyle name="40% - 强调文字颜色 5 25" xfId="912"/>
    <cellStyle name="40% - 强调文字颜色 5 25 2" xfId="913"/>
    <cellStyle name="40% - 强调文字颜色 5 25 3" xfId="914"/>
    <cellStyle name="40% - 强调文字颜色 5 3" xfId="915"/>
    <cellStyle name="40% - 强调文字颜色 5 3 2" xfId="916"/>
    <cellStyle name="40% - 强调文字颜色 5 3 2 2" xfId="917"/>
    <cellStyle name="40% - 强调文字颜色 5 3 2 3" xfId="918"/>
    <cellStyle name="40% - 强调文字颜色 5 3 3" xfId="919"/>
    <cellStyle name="40% - 强调文字颜色 5 3 3 2" xfId="920"/>
    <cellStyle name="40% - 强调文字颜色 5 3 3 3" xfId="921"/>
    <cellStyle name="40% - 强调文字颜色 5 4" xfId="922"/>
    <cellStyle name="40% - 强调文字颜色 5 4 2" xfId="923"/>
    <cellStyle name="40% - 强调文字颜色 5 4 2 2" xfId="924"/>
    <cellStyle name="40% - 强调文字颜色 5 4 2 3" xfId="925"/>
    <cellStyle name="40% - 强调文字颜色 5 4 3" xfId="926"/>
    <cellStyle name="40% - 强调文字颜色 5 4 3 2" xfId="927"/>
    <cellStyle name="40% - 强调文字颜色 5 4 3 3" xfId="928"/>
    <cellStyle name="40% - 强调文字颜色 5 5" xfId="929"/>
    <cellStyle name="40% - 强调文字颜色 5 5 2" xfId="930"/>
    <cellStyle name="40% - 强调文字颜色 5 5 3" xfId="931"/>
    <cellStyle name="40% - 强调文字颜色 5 6" xfId="932"/>
    <cellStyle name="40% - 强调文字颜色 5 6 2" xfId="933"/>
    <cellStyle name="40% - 强调文字颜色 5 6 3" xfId="934"/>
    <cellStyle name="40% - 强调文字颜色 5 7" xfId="935"/>
    <cellStyle name="40% - 强调文字颜色 5 7 2" xfId="936"/>
    <cellStyle name="40% - 强调文字颜色 5 7 3" xfId="937"/>
    <cellStyle name="40% - 强调文字颜色 5 8" xfId="938"/>
    <cellStyle name="40% - 强调文字颜色 5 8 2" xfId="939"/>
    <cellStyle name="40% - 强调文字颜色 5 8 3" xfId="940"/>
    <cellStyle name="40% - 强调文字颜色 5 9" xfId="941"/>
    <cellStyle name="40% - 强调文字颜色 5 9 2" xfId="942"/>
    <cellStyle name="40% - 强调文字颜色 5 9 3" xfId="943"/>
    <cellStyle name="40% - 强调文字颜色 6 10" xfId="944"/>
    <cellStyle name="40% - 强调文字颜色 6 10 2" xfId="945"/>
    <cellStyle name="40% - 强调文字颜色 6 10 3" xfId="946"/>
    <cellStyle name="40% - 强调文字颜色 6 11" xfId="947"/>
    <cellStyle name="40% - 强调文字颜色 6 11 2" xfId="948"/>
    <cellStyle name="40% - 强调文字颜色 6 11 3" xfId="949"/>
    <cellStyle name="40% - 强调文字颜色 6 12" xfId="950"/>
    <cellStyle name="40% - 强调文字颜色 6 12 2" xfId="951"/>
    <cellStyle name="40% - 强调文字颜色 6 12 3" xfId="952"/>
    <cellStyle name="40% - 强调文字颜色 6 13" xfId="953"/>
    <cellStyle name="40% - 强调文字颜色 6 13 2" xfId="954"/>
    <cellStyle name="40% - 强调文字颜色 6 13 3" xfId="955"/>
    <cellStyle name="40% - 强调文字颜色 6 14" xfId="956"/>
    <cellStyle name="40% - 强调文字颜色 6 14 2" xfId="957"/>
    <cellStyle name="40% - 强调文字颜色 6 14 3" xfId="958"/>
    <cellStyle name="40% - 强调文字颜色 6 15" xfId="959"/>
    <cellStyle name="40% - 强调文字颜色 6 15 2" xfId="960"/>
    <cellStyle name="40% - 强调文字颜色 6 15 3" xfId="961"/>
    <cellStyle name="40% - 强调文字颜色 6 16" xfId="962"/>
    <cellStyle name="40% - 强调文字颜色 6 16 2" xfId="963"/>
    <cellStyle name="40% - 强调文字颜色 6 16 3" xfId="964"/>
    <cellStyle name="40% - 强调文字颜色 6 17" xfId="965"/>
    <cellStyle name="40% - 强调文字颜色 6 17 2" xfId="966"/>
    <cellStyle name="40% - 强调文字颜色 6 17 3" xfId="967"/>
    <cellStyle name="40% - 强调文字颜色 6 18" xfId="968"/>
    <cellStyle name="40% - 强调文字颜色 6 18 2" xfId="969"/>
    <cellStyle name="40% - 强调文字颜色 6 18 3" xfId="970"/>
    <cellStyle name="40% - 强调文字颜色 6 19" xfId="971"/>
    <cellStyle name="40% - 强调文字颜色 6 19 2" xfId="972"/>
    <cellStyle name="40% - 强调文字颜色 6 19 3" xfId="973"/>
    <cellStyle name="40% - 强调文字颜色 6 2" xfId="974"/>
    <cellStyle name="40% - 强调文字颜色 6 2 2" xfId="975"/>
    <cellStyle name="40% - 强调文字颜色 6 2 2 2" xfId="976"/>
    <cellStyle name="40% - 强调文字颜色 6 2 2 3" xfId="977"/>
    <cellStyle name="40% - 强调文字颜色 6 2 3" xfId="978"/>
    <cellStyle name="40% - 强调文字颜色 6 2 3 2" xfId="979"/>
    <cellStyle name="40% - 强调文字颜色 6 2 3 3" xfId="980"/>
    <cellStyle name="40% - 强调文字颜色 6 20" xfId="981"/>
    <cellStyle name="40% - 强调文字颜色 6 20 2" xfId="982"/>
    <cellStyle name="40% - 强调文字颜色 6 20 3" xfId="983"/>
    <cellStyle name="40% - 强调文字颜色 6 21" xfId="984"/>
    <cellStyle name="40% - 强调文字颜色 6 21 2" xfId="985"/>
    <cellStyle name="40% - 强调文字颜色 6 21 3" xfId="986"/>
    <cellStyle name="40% - 强调文字颜色 6 22" xfId="987"/>
    <cellStyle name="40% - 强调文字颜色 6 22 2" xfId="988"/>
    <cellStyle name="40% - 强调文字颜色 6 22 3" xfId="989"/>
    <cellStyle name="40% - 强调文字颜色 6 23" xfId="990"/>
    <cellStyle name="40% - 强调文字颜色 6 23 2" xfId="991"/>
    <cellStyle name="40% - 强调文字颜色 6 23 3" xfId="992"/>
    <cellStyle name="40% - 强调文字颜色 6 24" xfId="993"/>
    <cellStyle name="40% - 强调文字颜色 6 24 2" xfId="994"/>
    <cellStyle name="40% - 强调文字颜色 6 24 3" xfId="995"/>
    <cellStyle name="40% - 强调文字颜色 6 25" xfId="996"/>
    <cellStyle name="40% - 强调文字颜色 6 25 2" xfId="997"/>
    <cellStyle name="40% - 强调文字颜色 6 25 3" xfId="998"/>
    <cellStyle name="40% - 强调文字颜色 6 3" xfId="999"/>
    <cellStyle name="40% - 强调文字颜色 6 3 2" xfId="1000"/>
    <cellStyle name="40% - 强调文字颜色 6 3 2 2" xfId="1001"/>
    <cellStyle name="40% - 强调文字颜色 6 3 2 3" xfId="1002"/>
    <cellStyle name="40% - 强调文字颜色 6 3 3" xfId="1003"/>
    <cellStyle name="40% - 强调文字颜色 6 3 3 2" xfId="1004"/>
    <cellStyle name="40% - 强调文字颜色 6 3 3 3" xfId="1005"/>
    <cellStyle name="40% - 强调文字颜色 6 4" xfId="1006"/>
    <cellStyle name="40% - 强调文字颜色 6 4 2" xfId="1007"/>
    <cellStyle name="40% - 强调文字颜色 6 4 2 2" xfId="1008"/>
    <cellStyle name="40% - 强调文字颜色 6 4 2 3" xfId="1009"/>
    <cellStyle name="40% - 强调文字颜色 6 4 3" xfId="1010"/>
    <cellStyle name="40% - 强调文字颜色 6 4 3 2" xfId="1011"/>
    <cellStyle name="40% - 强调文字颜色 6 4 3 3" xfId="1012"/>
    <cellStyle name="40% - 强调文字颜色 6 5" xfId="1013"/>
    <cellStyle name="40% - 强调文字颜色 6 5 2" xfId="1014"/>
    <cellStyle name="40% - 强调文字颜色 6 5 3" xfId="1015"/>
    <cellStyle name="40% - 强调文字颜色 6 6" xfId="1016"/>
    <cellStyle name="40% - 强调文字颜色 6 6 2" xfId="1017"/>
    <cellStyle name="40% - 强调文字颜色 6 6 3" xfId="1018"/>
    <cellStyle name="40% - 强调文字颜色 6 7" xfId="1019"/>
    <cellStyle name="40% - 强调文字颜色 6 7 2" xfId="1020"/>
    <cellStyle name="40% - 强调文字颜色 6 7 3" xfId="1021"/>
    <cellStyle name="40% - 强调文字颜色 6 8" xfId="1022"/>
    <cellStyle name="40% - 强调文字颜色 6 8 2" xfId="1023"/>
    <cellStyle name="40% - 强调文字颜色 6 8 3" xfId="1024"/>
    <cellStyle name="40% - 强调文字颜色 6 9" xfId="1025"/>
    <cellStyle name="40% - 强调文字颜色 6 9 2" xfId="1026"/>
    <cellStyle name="40% - 强调文字颜色 6 9 3" xfId="1027"/>
    <cellStyle name="40% - 着色 1" xfId="1028"/>
    <cellStyle name="40% - 着色 1 2" xfId="1029"/>
    <cellStyle name="40% - 着色 2" xfId="1030"/>
    <cellStyle name="40% - 着色 2 2" xfId="1031"/>
    <cellStyle name="40% - 着色 3" xfId="1032"/>
    <cellStyle name="40% - 着色 3 2" xfId="1033"/>
    <cellStyle name="40% - 着色 4" xfId="1034"/>
    <cellStyle name="40% - 着色 4 2" xfId="1035"/>
    <cellStyle name="40% - 着色 5" xfId="1036"/>
    <cellStyle name="40% - 着色 5 2" xfId="1037"/>
    <cellStyle name="40% - 着色 6" xfId="1038"/>
    <cellStyle name="40% - 着色 6 2" xfId="1039"/>
    <cellStyle name="60% - 强调文字颜色 1 10" xfId="1040"/>
    <cellStyle name="60% - 强调文字颜色 1 10 2" xfId="1041"/>
    <cellStyle name="60% - 强调文字颜色 1 10 3" xfId="1042"/>
    <cellStyle name="60% - 强调文字颜色 1 11" xfId="1043"/>
    <cellStyle name="60% - 强调文字颜色 1 11 2" xfId="1044"/>
    <cellStyle name="60% - 强调文字颜色 1 11 3" xfId="1045"/>
    <cellStyle name="60% - 强调文字颜色 1 12" xfId="1046"/>
    <cellStyle name="60% - 强调文字颜色 1 12 2" xfId="1047"/>
    <cellStyle name="60% - 强调文字颜色 1 12 3" xfId="1048"/>
    <cellStyle name="60% - 强调文字颜色 1 13" xfId="1049"/>
    <cellStyle name="60% - 强调文字颜色 1 13 2" xfId="1050"/>
    <cellStyle name="60% - 强调文字颜色 1 13 3" xfId="1051"/>
    <cellStyle name="60% - 强调文字颜色 1 14" xfId="1052"/>
    <cellStyle name="60% - 强调文字颜色 1 14 2" xfId="1053"/>
    <cellStyle name="60% - 强调文字颜色 1 14 3" xfId="1054"/>
    <cellStyle name="60% - 强调文字颜色 1 15" xfId="1055"/>
    <cellStyle name="60% - 强调文字颜色 1 15 2" xfId="1056"/>
    <cellStyle name="60% - 强调文字颜色 1 15 3" xfId="1057"/>
    <cellStyle name="60% - 强调文字颜色 1 16" xfId="1058"/>
    <cellStyle name="60% - 强调文字颜色 1 16 2" xfId="1059"/>
    <cellStyle name="60% - 强调文字颜色 1 16 3" xfId="1060"/>
    <cellStyle name="60% - 强调文字颜色 1 17" xfId="1061"/>
    <cellStyle name="60% - 强调文字颜色 1 17 2" xfId="1062"/>
    <cellStyle name="60% - 强调文字颜色 1 17 3" xfId="1063"/>
    <cellStyle name="60% - 强调文字颜色 1 18" xfId="1064"/>
    <cellStyle name="60% - 强调文字颜色 1 18 2" xfId="1065"/>
    <cellStyle name="60% - 强调文字颜色 1 18 3" xfId="1066"/>
    <cellStyle name="60% - 强调文字颜色 1 19" xfId="1067"/>
    <cellStyle name="60% - 强调文字颜色 1 19 2" xfId="1068"/>
    <cellStyle name="60% - 强调文字颜色 1 19 3" xfId="1069"/>
    <cellStyle name="60% - 强调文字颜色 1 2" xfId="1070"/>
    <cellStyle name="60% - 强调文字颜色 1 2 2" xfId="1071"/>
    <cellStyle name="60% - 强调文字颜色 1 2 2 2" xfId="1072"/>
    <cellStyle name="60% - 强调文字颜色 1 2 2 3" xfId="1073"/>
    <cellStyle name="60% - 强调文字颜色 1 2 3" xfId="1074"/>
    <cellStyle name="60% - 强调文字颜色 1 2 3 2" xfId="1075"/>
    <cellStyle name="60% - 强调文字颜色 1 2 3 3" xfId="1076"/>
    <cellStyle name="60% - 强调文字颜色 1 20" xfId="1077"/>
    <cellStyle name="60% - 强调文字颜色 1 20 2" xfId="1078"/>
    <cellStyle name="60% - 强调文字颜色 1 20 3" xfId="1079"/>
    <cellStyle name="60% - 强调文字颜色 1 21" xfId="1080"/>
    <cellStyle name="60% - 强调文字颜色 1 21 2" xfId="1081"/>
    <cellStyle name="60% - 强调文字颜色 1 21 3" xfId="1082"/>
    <cellStyle name="60% - 强调文字颜色 1 22" xfId="1083"/>
    <cellStyle name="60% - 强调文字颜色 1 22 2" xfId="1084"/>
    <cellStyle name="60% - 强调文字颜色 1 22 3" xfId="1085"/>
    <cellStyle name="60% - 强调文字颜色 1 23" xfId="1086"/>
    <cellStyle name="60% - 强调文字颜色 1 23 2" xfId="1087"/>
    <cellStyle name="60% - 强调文字颜色 1 23 3" xfId="1088"/>
    <cellStyle name="60% - 强调文字颜色 1 24" xfId="1089"/>
    <cellStyle name="60% - 强调文字颜色 1 24 2" xfId="1090"/>
    <cellStyle name="60% - 强调文字颜色 1 24 3" xfId="1091"/>
    <cellStyle name="60% - 强调文字颜色 1 25" xfId="1092"/>
    <cellStyle name="60% - 强调文字颜色 1 25 2" xfId="1093"/>
    <cellStyle name="60% - 强调文字颜色 1 25 3" xfId="1094"/>
    <cellStyle name="60% - 强调文字颜色 1 3" xfId="1095"/>
    <cellStyle name="60% - 强调文字颜色 1 3 2" xfId="1096"/>
    <cellStyle name="60% - 强调文字颜色 1 3 2 2" xfId="1097"/>
    <cellStyle name="60% - 强调文字颜色 1 3 2 3" xfId="1098"/>
    <cellStyle name="60% - 强调文字颜色 1 3 3" xfId="1099"/>
    <cellStyle name="60% - 强调文字颜色 1 3 3 2" xfId="1100"/>
    <cellStyle name="60% - 强调文字颜色 1 3 3 3" xfId="1101"/>
    <cellStyle name="60% - 强调文字颜色 1 4" xfId="1102"/>
    <cellStyle name="60% - 强调文字颜色 1 4 2" xfId="1103"/>
    <cellStyle name="60% - 强调文字颜色 1 4 2 2" xfId="1104"/>
    <cellStyle name="60% - 强调文字颜色 1 4 2 3" xfId="1105"/>
    <cellStyle name="60% - 强调文字颜色 1 4 3" xfId="1106"/>
    <cellStyle name="60% - 强调文字颜色 1 4 3 2" xfId="1107"/>
    <cellStyle name="60% - 强调文字颜色 1 4 3 3" xfId="1108"/>
    <cellStyle name="60% - 强调文字颜色 1 5" xfId="1109"/>
    <cellStyle name="60% - 强调文字颜色 1 5 2" xfId="1110"/>
    <cellStyle name="60% - 强调文字颜色 1 5 3" xfId="1111"/>
    <cellStyle name="60% - 强调文字颜色 1 6" xfId="1112"/>
    <cellStyle name="60% - 强调文字颜色 1 6 2" xfId="1113"/>
    <cellStyle name="60% - 强调文字颜色 1 6 3" xfId="1114"/>
    <cellStyle name="60% - 强调文字颜色 1 7" xfId="1115"/>
    <cellStyle name="60% - 强调文字颜色 1 7 2" xfId="1116"/>
    <cellStyle name="60% - 强调文字颜色 1 7 3" xfId="1117"/>
    <cellStyle name="60% - 强调文字颜色 1 8" xfId="1118"/>
    <cellStyle name="60% - 强调文字颜色 1 8 2" xfId="1119"/>
    <cellStyle name="60% - 强调文字颜色 1 8 3" xfId="1120"/>
    <cellStyle name="60% - 强调文字颜色 1 9" xfId="1121"/>
    <cellStyle name="60% - 强调文字颜色 1 9 2" xfId="1122"/>
    <cellStyle name="60% - 强调文字颜色 1 9 3" xfId="1123"/>
    <cellStyle name="60% - 强调文字颜色 2 10" xfId="1124"/>
    <cellStyle name="60% - 强调文字颜色 2 10 2" xfId="1125"/>
    <cellStyle name="60% - 强调文字颜色 2 10 3" xfId="1126"/>
    <cellStyle name="60% - 强调文字颜色 2 11" xfId="1127"/>
    <cellStyle name="60% - 强调文字颜色 2 11 2" xfId="1128"/>
    <cellStyle name="60% - 强调文字颜色 2 11 3" xfId="1129"/>
    <cellStyle name="60% - 强调文字颜色 2 12" xfId="1130"/>
    <cellStyle name="60% - 强调文字颜色 2 12 2" xfId="1131"/>
    <cellStyle name="60% - 强调文字颜色 2 12 3" xfId="1132"/>
    <cellStyle name="60% - 强调文字颜色 2 13" xfId="1133"/>
    <cellStyle name="60% - 强调文字颜色 2 13 2" xfId="1134"/>
    <cellStyle name="60% - 强调文字颜色 2 13 3" xfId="1135"/>
    <cellStyle name="60% - 强调文字颜色 2 14" xfId="1136"/>
    <cellStyle name="60% - 强调文字颜色 2 14 2" xfId="1137"/>
    <cellStyle name="60% - 强调文字颜色 2 14 3" xfId="1138"/>
    <cellStyle name="60% - 强调文字颜色 2 15" xfId="1139"/>
    <cellStyle name="60% - 强调文字颜色 2 15 2" xfId="1140"/>
    <cellStyle name="60% - 强调文字颜色 2 15 3" xfId="1141"/>
    <cellStyle name="60% - 强调文字颜色 2 16" xfId="1142"/>
    <cellStyle name="60% - 强调文字颜色 2 16 2" xfId="1143"/>
    <cellStyle name="60% - 强调文字颜色 2 16 3" xfId="1144"/>
    <cellStyle name="60% - 强调文字颜色 2 17" xfId="1145"/>
    <cellStyle name="60% - 强调文字颜色 2 17 2" xfId="1146"/>
    <cellStyle name="60% - 强调文字颜色 2 17 3" xfId="1147"/>
    <cellStyle name="60% - 强调文字颜色 2 18" xfId="1148"/>
    <cellStyle name="60% - 强调文字颜色 2 18 2" xfId="1149"/>
    <cellStyle name="60% - 强调文字颜色 2 18 3" xfId="1150"/>
    <cellStyle name="60% - 强调文字颜色 2 19" xfId="1151"/>
    <cellStyle name="60% - 强调文字颜色 2 19 2" xfId="1152"/>
    <cellStyle name="60% - 强调文字颜色 2 19 3" xfId="1153"/>
    <cellStyle name="60% - 强调文字颜色 2 2" xfId="1154"/>
    <cellStyle name="60% - 强调文字颜色 2 2 2" xfId="1155"/>
    <cellStyle name="60% - 强调文字颜色 2 2 2 2" xfId="1156"/>
    <cellStyle name="60% - 强调文字颜色 2 2 2 3" xfId="1157"/>
    <cellStyle name="60% - 强调文字颜色 2 2 3" xfId="1158"/>
    <cellStyle name="60% - 强调文字颜色 2 2 3 2" xfId="1159"/>
    <cellStyle name="60% - 强调文字颜色 2 2 3 3" xfId="1160"/>
    <cellStyle name="60% - 强调文字颜色 2 20" xfId="1161"/>
    <cellStyle name="60% - 强调文字颜色 2 20 2" xfId="1162"/>
    <cellStyle name="60% - 强调文字颜色 2 20 3" xfId="1163"/>
    <cellStyle name="60% - 强调文字颜色 2 21" xfId="1164"/>
    <cellStyle name="60% - 强调文字颜色 2 21 2" xfId="1165"/>
    <cellStyle name="60% - 强调文字颜色 2 21 3" xfId="1166"/>
    <cellStyle name="60% - 强调文字颜色 2 22" xfId="1167"/>
    <cellStyle name="60% - 强调文字颜色 2 22 2" xfId="1168"/>
    <cellStyle name="60% - 强调文字颜色 2 22 3" xfId="1169"/>
    <cellStyle name="60% - 强调文字颜色 2 23" xfId="1170"/>
    <cellStyle name="60% - 强调文字颜色 2 23 2" xfId="1171"/>
    <cellStyle name="60% - 强调文字颜色 2 23 3" xfId="1172"/>
    <cellStyle name="60% - 强调文字颜色 2 24" xfId="1173"/>
    <cellStyle name="60% - 强调文字颜色 2 24 2" xfId="1174"/>
    <cellStyle name="60% - 强调文字颜色 2 24 3" xfId="1175"/>
    <cellStyle name="60% - 强调文字颜色 2 25" xfId="1176"/>
    <cellStyle name="60% - 强调文字颜色 2 25 2" xfId="1177"/>
    <cellStyle name="60% - 强调文字颜色 2 25 3" xfId="1178"/>
    <cellStyle name="60% - 强调文字颜色 2 3" xfId="1179"/>
    <cellStyle name="60% - 强调文字颜色 2 3 2" xfId="1180"/>
    <cellStyle name="60% - 强调文字颜色 2 3 2 2" xfId="1181"/>
    <cellStyle name="60% - 强调文字颜色 2 3 2 3" xfId="1182"/>
    <cellStyle name="60% - 强调文字颜色 2 3 3" xfId="1183"/>
    <cellStyle name="60% - 强调文字颜色 2 3 3 2" xfId="1184"/>
    <cellStyle name="60% - 强调文字颜色 2 3 3 3" xfId="1185"/>
    <cellStyle name="60% - 强调文字颜色 2 4" xfId="1186"/>
    <cellStyle name="60% - 强调文字颜色 2 4 2" xfId="1187"/>
    <cellStyle name="60% - 强调文字颜色 2 4 2 2" xfId="1188"/>
    <cellStyle name="60% - 强调文字颜色 2 4 2 3" xfId="1189"/>
    <cellStyle name="60% - 强调文字颜色 2 4 3" xfId="1190"/>
    <cellStyle name="60% - 强调文字颜色 2 4 3 2" xfId="1191"/>
    <cellStyle name="60% - 强调文字颜色 2 4 3 3" xfId="1192"/>
    <cellStyle name="60% - 强调文字颜色 2 5" xfId="1193"/>
    <cellStyle name="60% - 强调文字颜色 2 5 2" xfId="1194"/>
    <cellStyle name="60% - 强调文字颜色 2 5 3" xfId="1195"/>
    <cellStyle name="60% - 强调文字颜色 2 6" xfId="1196"/>
    <cellStyle name="60% - 强调文字颜色 2 6 2" xfId="1197"/>
    <cellStyle name="60% - 强调文字颜色 2 6 3" xfId="1198"/>
    <cellStyle name="60% - 强调文字颜色 2 7" xfId="1199"/>
    <cellStyle name="60% - 强调文字颜色 2 7 2" xfId="1200"/>
    <cellStyle name="60% - 强调文字颜色 2 7 3" xfId="1201"/>
    <cellStyle name="60% - 强调文字颜色 2 8" xfId="1202"/>
    <cellStyle name="60% - 强调文字颜色 2 8 2" xfId="1203"/>
    <cellStyle name="60% - 强调文字颜色 2 8 3" xfId="1204"/>
    <cellStyle name="60% - 强调文字颜色 2 9" xfId="1205"/>
    <cellStyle name="60% - 强调文字颜色 2 9 2" xfId="1206"/>
    <cellStyle name="60% - 强调文字颜色 2 9 3" xfId="1207"/>
    <cellStyle name="60% - 强调文字颜色 3 10" xfId="1208"/>
    <cellStyle name="60% - 强调文字颜色 3 10 2" xfId="1209"/>
    <cellStyle name="60% - 强调文字颜色 3 10 3" xfId="1210"/>
    <cellStyle name="60% - 强调文字颜色 3 11" xfId="1211"/>
    <cellStyle name="60% - 强调文字颜色 3 11 2" xfId="1212"/>
    <cellStyle name="60% - 强调文字颜色 3 11 3" xfId="1213"/>
    <cellStyle name="60% - 强调文字颜色 3 12" xfId="1214"/>
    <cellStyle name="60% - 强调文字颜色 3 12 2" xfId="1215"/>
    <cellStyle name="60% - 强调文字颜色 3 12 3" xfId="1216"/>
    <cellStyle name="60% - 强调文字颜色 3 13" xfId="1217"/>
    <cellStyle name="60% - 强调文字颜色 3 13 2" xfId="1218"/>
    <cellStyle name="60% - 强调文字颜色 3 13 3" xfId="1219"/>
    <cellStyle name="60% - 强调文字颜色 3 14" xfId="1220"/>
    <cellStyle name="60% - 强调文字颜色 3 14 2" xfId="1221"/>
    <cellStyle name="60% - 强调文字颜色 3 14 3" xfId="1222"/>
    <cellStyle name="60% - 强调文字颜色 3 15" xfId="1223"/>
    <cellStyle name="60% - 强调文字颜色 3 15 2" xfId="1224"/>
    <cellStyle name="60% - 强调文字颜色 3 15 3" xfId="1225"/>
    <cellStyle name="60% - 强调文字颜色 3 16" xfId="1226"/>
    <cellStyle name="60% - 强调文字颜色 3 16 2" xfId="1227"/>
    <cellStyle name="60% - 强调文字颜色 3 16 3" xfId="1228"/>
    <cellStyle name="60% - 强调文字颜色 3 17" xfId="1229"/>
    <cellStyle name="60% - 强调文字颜色 3 17 2" xfId="1230"/>
    <cellStyle name="60% - 强调文字颜色 3 17 3" xfId="1231"/>
    <cellStyle name="60% - 强调文字颜色 3 18" xfId="1232"/>
    <cellStyle name="60% - 强调文字颜色 3 18 2" xfId="1233"/>
    <cellStyle name="60% - 强调文字颜色 3 18 3" xfId="1234"/>
    <cellStyle name="60% - 强调文字颜色 3 19" xfId="1235"/>
    <cellStyle name="60% - 强调文字颜色 3 19 2" xfId="1236"/>
    <cellStyle name="60% - 强调文字颜色 3 19 3" xfId="1237"/>
    <cellStyle name="60% - 强调文字颜色 3 2" xfId="1238"/>
    <cellStyle name="60% - 强调文字颜色 3 2 2" xfId="1239"/>
    <cellStyle name="60% - 强调文字颜色 3 2 2 2" xfId="1240"/>
    <cellStyle name="60% - 强调文字颜色 3 2 2 3" xfId="1241"/>
    <cellStyle name="60% - 强调文字颜色 3 2 3" xfId="1242"/>
    <cellStyle name="60% - 强调文字颜色 3 2 3 2" xfId="1243"/>
    <cellStyle name="60% - 强调文字颜色 3 2 3 3" xfId="1244"/>
    <cellStyle name="60% - 强调文字颜色 3 20" xfId="1245"/>
    <cellStyle name="60% - 强调文字颜色 3 20 2" xfId="1246"/>
    <cellStyle name="60% - 强调文字颜色 3 20 3" xfId="1247"/>
    <cellStyle name="60% - 强调文字颜色 3 21" xfId="1248"/>
    <cellStyle name="60% - 强调文字颜色 3 21 2" xfId="1249"/>
    <cellStyle name="60% - 强调文字颜色 3 21 3" xfId="1250"/>
    <cellStyle name="60% - 强调文字颜色 3 22" xfId="1251"/>
    <cellStyle name="60% - 强调文字颜色 3 22 2" xfId="1252"/>
    <cellStyle name="60% - 强调文字颜色 3 22 3" xfId="1253"/>
    <cellStyle name="60% - 强调文字颜色 3 23" xfId="1254"/>
    <cellStyle name="60% - 强调文字颜色 3 23 2" xfId="1255"/>
    <cellStyle name="60% - 强调文字颜色 3 23 3" xfId="1256"/>
    <cellStyle name="60% - 强调文字颜色 3 24" xfId="1257"/>
    <cellStyle name="60% - 强调文字颜色 3 24 2" xfId="1258"/>
    <cellStyle name="60% - 强调文字颜色 3 24 3" xfId="1259"/>
    <cellStyle name="60% - 强调文字颜色 3 25" xfId="1260"/>
    <cellStyle name="60% - 强调文字颜色 3 25 2" xfId="1261"/>
    <cellStyle name="60% - 强调文字颜色 3 25 3" xfId="1262"/>
    <cellStyle name="60% - 强调文字颜色 3 3" xfId="1263"/>
    <cellStyle name="60% - 强调文字颜色 3 3 2" xfId="1264"/>
    <cellStyle name="60% - 强调文字颜色 3 3 2 2" xfId="1265"/>
    <cellStyle name="60% - 强调文字颜色 3 3 2 3" xfId="1266"/>
    <cellStyle name="60% - 强调文字颜色 3 3 3" xfId="1267"/>
    <cellStyle name="60% - 强调文字颜色 3 3 3 2" xfId="1268"/>
    <cellStyle name="60% - 强调文字颜色 3 3 3 3" xfId="1269"/>
    <cellStyle name="60% - 强调文字颜色 3 4" xfId="1270"/>
    <cellStyle name="60% - 强调文字颜色 3 4 2" xfId="1271"/>
    <cellStyle name="60% - 强调文字颜色 3 4 2 2" xfId="1272"/>
    <cellStyle name="60% - 强调文字颜色 3 4 2 3" xfId="1273"/>
    <cellStyle name="60% - 强调文字颜色 3 4 3" xfId="1274"/>
    <cellStyle name="60% - 强调文字颜色 3 4 3 2" xfId="1275"/>
    <cellStyle name="60% - 强调文字颜色 3 4 3 3" xfId="1276"/>
    <cellStyle name="60% - 强调文字颜色 3 5" xfId="1277"/>
    <cellStyle name="60% - 强调文字颜色 3 5 2" xfId="1278"/>
    <cellStyle name="60% - 强调文字颜色 3 5 3" xfId="1279"/>
    <cellStyle name="60% - 强调文字颜色 3 6" xfId="1280"/>
    <cellStyle name="60% - 强调文字颜色 3 6 2" xfId="1281"/>
    <cellStyle name="60% - 强调文字颜色 3 6 3" xfId="1282"/>
    <cellStyle name="60% - 强调文字颜色 3 7" xfId="1283"/>
    <cellStyle name="60% - 强调文字颜色 3 7 2" xfId="1284"/>
    <cellStyle name="60% - 强调文字颜色 3 7 3" xfId="1285"/>
    <cellStyle name="60% - 强调文字颜色 3 8" xfId="1286"/>
    <cellStyle name="60% - 强调文字颜色 3 8 2" xfId="1287"/>
    <cellStyle name="60% - 强调文字颜色 3 8 3" xfId="1288"/>
    <cellStyle name="60% - 强调文字颜色 3 9" xfId="1289"/>
    <cellStyle name="60% - 强调文字颜色 3 9 2" xfId="1290"/>
    <cellStyle name="60% - 强调文字颜色 3 9 3" xfId="1291"/>
    <cellStyle name="60% - 强调文字颜色 4 10" xfId="1292"/>
    <cellStyle name="60% - 强调文字颜色 4 10 2" xfId="1293"/>
    <cellStyle name="60% - 强调文字颜色 4 10 3" xfId="1294"/>
    <cellStyle name="60% - 强调文字颜色 4 11" xfId="1295"/>
    <cellStyle name="60% - 强调文字颜色 4 11 2" xfId="1296"/>
    <cellStyle name="60% - 强调文字颜色 4 11 3" xfId="1297"/>
    <cellStyle name="60% - 强调文字颜色 4 12" xfId="1298"/>
    <cellStyle name="60% - 强调文字颜色 4 12 2" xfId="1299"/>
    <cellStyle name="60% - 强调文字颜色 4 12 3" xfId="1300"/>
    <cellStyle name="60% - 强调文字颜色 4 13" xfId="1301"/>
    <cellStyle name="60% - 强调文字颜色 4 13 2" xfId="1302"/>
    <cellStyle name="60% - 强调文字颜色 4 13 3" xfId="1303"/>
    <cellStyle name="60% - 强调文字颜色 4 14" xfId="1304"/>
    <cellStyle name="60% - 强调文字颜色 4 14 2" xfId="1305"/>
    <cellStyle name="60% - 强调文字颜色 4 14 3" xfId="1306"/>
    <cellStyle name="60% - 强调文字颜色 4 15" xfId="1307"/>
    <cellStyle name="60% - 强调文字颜色 4 15 2" xfId="1308"/>
    <cellStyle name="60% - 强调文字颜色 4 15 3" xfId="1309"/>
    <cellStyle name="60% - 强调文字颜色 4 16" xfId="1310"/>
    <cellStyle name="60% - 强调文字颜色 4 16 2" xfId="1311"/>
    <cellStyle name="60% - 强调文字颜色 4 16 3" xfId="1312"/>
    <cellStyle name="60% - 强调文字颜色 4 17" xfId="1313"/>
    <cellStyle name="60% - 强调文字颜色 4 17 2" xfId="1314"/>
    <cellStyle name="60% - 强调文字颜色 4 17 3" xfId="1315"/>
    <cellStyle name="60% - 强调文字颜色 4 18" xfId="1316"/>
    <cellStyle name="60% - 强调文字颜色 4 18 2" xfId="1317"/>
    <cellStyle name="60% - 强调文字颜色 4 18 3" xfId="1318"/>
    <cellStyle name="60% - 强调文字颜色 4 19" xfId="1319"/>
    <cellStyle name="60% - 强调文字颜色 4 19 2" xfId="1320"/>
    <cellStyle name="60% - 强调文字颜色 4 19 3" xfId="1321"/>
    <cellStyle name="60% - 强调文字颜色 4 2" xfId="1322"/>
    <cellStyle name="60% - 强调文字颜色 4 2 2" xfId="1323"/>
    <cellStyle name="60% - 强调文字颜色 4 2 2 2" xfId="1324"/>
    <cellStyle name="60% - 强调文字颜色 4 2 2 3" xfId="1325"/>
    <cellStyle name="60% - 强调文字颜色 4 2 3" xfId="1326"/>
    <cellStyle name="60% - 强调文字颜色 4 2 3 2" xfId="1327"/>
    <cellStyle name="60% - 强调文字颜色 4 2 3 3" xfId="1328"/>
    <cellStyle name="60% - 强调文字颜色 4 20" xfId="1329"/>
    <cellStyle name="60% - 强调文字颜色 4 20 2" xfId="1330"/>
    <cellStyle name="60% - 强调文字颜色 4 20 3" xfId="1331"/>
    <cellStyle name="60% - 强调文字颜色 4 21" xfId="1332"/>
    <cellStyle name="60% - 强调文字颜色 4 21 2" xfId="1333"/>
    <cellStyle name="60% - 强调文字颜色 4 21 3" xfId="1334"/>
    <cellStyle name="60% - 强调文字颜色 4 22" xfId="1335"/>
    <cellStyle name="60% - 强调文字颜色 4 22 2" xfId="1336"/>
    <cellStyle name="60% - 强调文字颜色 4 22 3" xfId="1337"/>
    <cellStyle name="60% - 强调文字颜色 4 23" xfId="1338"/>
    <cellStyle name="60% - 强调文字颜色 4 23 2" xfId="1339"/>
    <cellStyle name="60% - 强调文字颜色 4 23 3" xfId="1340"/>
    <cellStyle name="60% - 强调文字颜色 4 24" xfId="1341"/>
    <cellStyle name="60% - 强调文字颜色 4 24 2" xfId="1342"/>
    <cellStyle name="60% - 强调文字颜色 4 24 3" xfId="1343"/>
    <cellStyle name="60% - 强调文字颜色 4 25" xfId="1344"/>
    <cellStyle name="60% - 强调文字颜色 4 25 2" xfId="1345"/>
    <cellStyle name="60% - 强调文字颜色 4 25 3" xfId="1346"/>
    <cellStyle name="60% - 强调文字颜色 4 3" xfId="1347"/>
    <cellStyle name="60% - 强调文字颜色 4 3 2" xfId="1348"/>
    <cellStyle name="60% - 强调文字颜色 4 3 2 2" xfId="1349"/>
    <cellStyle name="60% - 强调文字颜色 4 3 2 3" xfId="1350"/>
    <cellStyle name="60% - 强调文字颜色 4 3 3" xfId="1351"/>
    <cellStyle name="60% - 强调文字颜色 4 3 3 2" xfId="1352"/>
    <cellStyle name="60% - 强调文字颜色 4 3 3 3" xfId="1353"/>
    <cellStyle name="60% - 强调文字颜色 4 4" xfId="1354"/>
    <cellStyle name="60% - 强调文字颜色 4 4 2" xfId="1355"/>
    <cellStyle name="60% - 强调文字颜色 4 4 2 2" xfId="1356"/>
    <cellStyle name="60% - 强调文字颜色 4 4 2 3" xfId="1357"/>
    <cellStyle name="60% - 强调文字颜色 4 4 3" xfId="1358"/>
    <cellStyle name="60% - 强调文字颜色 4 4 3 2" xfId="1359"/>
    <cellStyle name="60% - 强调文字颜色 4 4 3 3" xfId="1360"/>
    <cellStyle name="60% - 强调文字颜色 4 5" xfId="1361"/>
    <cellStyle name="60% - 强调文字颜色 4 5 2" xfId="1362"/>
    <cellStyle name="60% - 强调文字颜色 4 5 3" xfId="1363"/>
    <cellStyle name="60% - 强调文字颜色 4 6" xfId="1364"/>
    <cellStyle name="60% - 强调文字颜色 4 6 2" xfId="1365"/>
    <cellStyle name="60% - 强调文字颜色 4 6 3" xfId="1366"/>
    <cellStyle name="60% - 强调文字颜色 4 7" xfId="1367"/>
    <cellStyle name="60% - 强调文字颜色 4 7 2" xfId="1368"/>
    <cellStyle name="60% - 强调文字颜色 4 7 3" xfId="1369"/>
    <cellStyle name="60% - 强调文字颜色 4 8" xfId="1370"/>
    <cellStyle name="60% - 强调文字颜色 4 8 2" xfId="1371"/>
    <cellStyle name="60% - 强调文字颜色 4 8 3" xfId="1372"/>
    <cellStyle name="60% - 强调文字颜色 4 9" xfId="1373"/>
    <cellStyle name="60% - 强调文字颜色 4 9 2" xfId="1374"/>
    <cellStyle name="60% - 强调文字颜色 4 9 3" xfId="1375"/>
    <cellStyle name="60% - 强调文字颜色 5 10" xfId="1376"/>
    <cellStyle name="60% - 强调文字颜色 5 10 2" xfId="1377"/>
    <cellStyle name="60% - 强调文字颜色 5 10 3" xfId="1378"/>
    <cellStyle name="60% - 强调文字颜色 5 11" xfId="1379"/>
    <cellStyle name="60% - 强调文字颜色 5 11 2" xfId="1380"/>
    <cellStyle name="60% - 强调文字颜色 5 11 3" xfId="1381"/>
    <cellStyle name="60% - 强调文字颜色 5 12" xfId="1382"/>
    <cellStyle name="60% - 强调文字颜色 5 12 2" xfId="1383"/>
    <cellStyle name="60% - 强调文字颜色 5 12 3" xfId="1384"/>
    <cellStyle name="60% - 强调文字颜色 5 13" xfId="1385"/>
    <cellStyle name="60% - 强调文字颜色 5 13 2" xfId="1386"/>
    <cellStyle name="60% - 强调文字颜色 5 13 3" xfId="1387"/>
    <cellStyle name="60% - 强调文字颜色 5 14" xfId="1388"/>
    <cellStyle name="60% - 强调文字颜色 5 14 2" xfId="1389"/>
    <cellStyle name="60% - 强调文字颜色 5 14 3" xfId="1390"/>
    <cellStyle name="60% - 强调文字颜色 5 15" xfId="1391"/>
    <cellStyle name="60% - 强调文字颜色 5 15 2" xfId="1392"/>
    <cellStyle name="60% - 强调文字颜色 5 15 3" xfId="1393"/>
    <cellStyle name="60% - 强调文字颜色 5 16" xfId="1394"/>
    <cellStyle name="60% - 强调文字颜色 5 16 2" xfId="1395"/>
    <cellStyle name="60% - 强调文字颜色 5 16 3" xfId="1396"/>
    <cellStyle name="60% - 强调文字颜色 5 17" xfId="1397"/>
    <cellStyle name="60% - 强调文字颜色 5 17 2" xfId="1398"/>
    <cellStyle name="60% - 强调文字颜色 5 17 3" xfId="1399"/>
    <cellStyle name="60% - 强调文字颜色 5 18" xfId="1400"/>
    <cellStyle name="60% - 强调文字颜色 5 18 2" xfId="1401"/>
    <cellStyle name="60% - 强调文字颜色 5 18 3" xfId="1402"/>
    <cellStyle name="60% - 强调文字颜色 5 19" xfId="1403"/>
    <cellStyle name="60% - 强调文字颜色 5 19 2" xfId="1404"/>
    <cellStyle name="60% - 强调文字颜色 5 19 3" xfId="1405"/>
    <cellStyle name="60% - 强调文字颜色 5 2" xfId="1406"/>
    <cellStyle name="60% - 强调文字颜色 5 2 2" xfId="1407"/>
    <cellStyle name="60% - 强调文字颜色 5 2 2 2" xfId="1408"/>
    <cellStyle name="60% - 强调文字颜色 5 2 2 3" xfId="1409"/>
    <cellStyle name="60% - 强调文字颜色 5 2 3" xfId="1410"/>
    <cellStyle name="60% - 强调文字颜色 5 2 3 2" xfId="1411"/>
    <cellStyle name="60% - 强调文字颜色 5 2 3 3" xfId="1412"/>
    <cellStyle name="60% - 强调文字颜色 5 20" xfId="1413"/>
    <cellStyle name="60% - 强调文字颜色 5 20 2" xfId="1414"/>
    <cellStyle name="60% - 强调文字颜色 5 20 3" xfId="1415"/>
    <cellStyle name="60% - 强调文字颜色 5 21" xfId="1416"/>
    <cellStyle name="60% - 强调文字颜色 5 21 2" xfId="1417"/>
    <cellStyle name="60% - 强调文字颜色 5 21 3" xfId="1418"/>
    <cellStyle name="60% - 强调文字颜色 5 22" xfId="1419"/>
    <cellStyle name="60% - 强调文字颜色 5 22 2" xfId="1420"/>
    <cellStyle name="60% - 强调文字颜色 5 22 3" xfId="1421"/>
    <cellStyle name="60% - 强调文字颜色 5 23" xfId="1422"/>
    <cellStyle name="60% - 强调文字颜色 5 23 2" xfId="1423"/>
    <cellStyle name="60% - 强调文字颜色 5 23 3" xfId="1424"/>
    <cellStyle name="60% - 强调文字颜色 5 24" xfId="1425"/>
    <cellStyle name="60% - 强调文字颜色 5 24 2" xfId="1426"/>
    <cellStyle name="60% - 强调文字颜色 5 24 3" xfId="1427"/>
    <cellStyle name="60% - 强调文字颜色 5 25" xfId="1428"/>
    <cellStyle name="60% - 强调文字颜色 5 25 2" xfId="1429"/>
    <cellStyle name="60% - 强调文字颜色 5 25 3" xfId="1430"/>
    <cellStyle name="60% - 强调文字颜色 5 3" xfId="1431"/>
    <cellStyle name="60% - 强调文字颜色 5 3 2" xfId="1432"/>
    <cellStyle name="60% - 强调文字颜色 5 3 2 2" xfId="1433"/>
    <cellStyle name="60% - 强调文字颜色 5 3 2 3" xfId="1434"/>
    <cellStyle name="60% - 强调文字颜色 5 3 3" xfId="1435"/>
    <cellStyle name="60% - 强调文字颜色 5 3 3 2" xfId="1436"/>
    <cellStyle name="60% - 强调文字颜色 5 3 3 3" xfId="1437"/>
    <cellStyle name="60% - 强调文字颜色 5 4" xfId="1438"/>
    <cellStyle name="60% - 强调文字颜色 5 4 2" xfId="1439"/>
    <cellStyle name="60% - 强调文字颜色 5 4 2 2" xfId="1440"/>
    <cellStyle name="60% - 强调文字颜色 5 4 2 3" xfId="1441"/>
    <cellStyle name="60% - 强调文字颜色 5 4 3" xfId="1442"/>
    <cellStyle name="60% - 强调文字颜色 5 4 3 2" xfId="1443"/>
    <cellStyle name="60% - 强调文字颜色 5 4 3 3" xfId="1444"/>
    <cellStyle name="60% - 强调文字颜色 5 5" xfId="1445"/>
    <cellStyle name="60% - 强调文字颜色 5 5 2" xfId="1446"/>
    <cellStyle name="60% - 强调文字颜色 5 5 3" xfId="1447"/>
    <cellStyle name="60% - 强调文字颜色 5 6" xfId="1448"/>
    <cellStyle name="60% - 强调文字颜色 5 6 2" xfId="1449"/>
    <cellStyle name="60% - 强调文字颜色 5 6 3" xfId="1450"/>
    <cellStyle name="60% - 强调文字颜色 5 7" xfId="1451"/>
    <cellStyle name="60% - 强调文字颜色 5 7 2" xfId="1452"/>
    <cellStyle name="60% - 强调文字颜色 5 7 3" xfId="1453"/>
    <cellStyle name="60% - 强调文字颜色 5 8" xfId="1454"/>
    <cellStyle name="60% - 强调文字颜色 5 8 2" xfId="1455"/>
    <cellStyle name="60% - 强调文字颜色 5 8 3" xfId="1456"/>
    <cellStyle name="60% - 强调文字颜色 5 9" xfId="1457"/>
    <cellStyle name="60% - 强调文字颜色 5 9 2" xfId="1458"/>
    <cellStyle name="60% - 强调文字颜色 5 9 3" xfId="1459"/>
    <cellStyle name="60% - 强调文字颜色 6 10" xfId="1460"/>
    <cellStyle name="60% - 强调文字颜色 6 10 2" xfId="1461"/>
    <cellStyle name="60% - 强调文字颜色 6 10 3" xfId="1462"/>
    <cellStyle name="60% - 强调文字颜色 6 11" xfId="1463"/>
    <cellStyle name="60% - 强调文字颜色 6 11 2" xfId="1464"/>
    <cellStyle name="60% - 强调文字颜色 6 11 3" xfId="1465"/>
    <cellStyle name="60% - 强调文字颜色 6 12" xfId="1466"/>
    <cellStyle name="60% - 强调文字颜色 6 12 2" xfId="1467"/>
    <cellStyle name="60% - 强调文字颜色 6 12 3" xfId="1468"/>
    <cellStyle name="60% - 强调文字颜色 6 13" xfId="1469"/>
    <cellStyle name="60% - 强调文字颜色 6 13 2" xfId="1470"/>
    <cellStyle name="60% - 强调文字颜色 6 13 3" xfId="1471"/>
    <cellStyle name="60% - 强调文字颜色 6 14" xfId="1472"/>
    <cellStyle name="60% - 强调文字颜色 6 14 2" xfId="1473"/>
    <cellStyle name="60% - 强调文字颜色 6 14 3" xfId="1474"/>
    <cellStyle name="60% - 强调文字颜色 6 15" xfId="1475"/>
    <cellStyle name="60% - 强调文字颜色 6 15 2" xfId="1476"/>
    <cellStyle name="60% - 强调文字颜色 6 15 3" xfId="1477"/>
    <cellStyle name="60% - 强调文字颜色 6 16" xfId="1478"/>
    <cellStyle name="60% - 强调文字颜色 6 16 2" xfId="1479"/>
    <cellStyle name="60% - 强调文字颜色 6 16 3" xfId="1480"/>
    <cellStyle name="60% - 强调文字颜色 6 17" xfId="1481"/>
    <cellStyle name="60% - 强调文字颜色 6 17 2" xfId="1482"/>
    <cellStyle name="60% - 强调文字颜色 6 17 3" xfId="1483"/>
    <cellStyle name="60% - 强调文字颜色 6 18" xfId="1484"/>
    <cellStyle name="60% - 强调文字颜色 6 18 2" xfId="1485"/>
    <cellStyle name="60% - 强调文字颜色 6 18 3" xfId="1486"/>
    <cellStyle name="60% - 强调文字颜色 6 19" xfId="1487"/>
    <cellStyle name="60% - 强调文字颜色 6 19 2" xfId="1488"/>
    <cellStyle name="60% - 强调文字颜色 6 19 3" xfId="1489"/>
    <cellStyle name="60% - 强调文字颜色 6 2" xfId="1490"/>
    <cellStyle name="60% - 强调文字颜色 6 2 2" xfId="1491"/>
    <cellStyle name="60% - 强调文字颜色 6 2 2 2" xfId="1492"/>
    <cellStyle name="60% - 强调文字颜色 6 2 2 3" xfId="1493"/>
    <cellStyle name="60% - 强调文字颜色 6 2 3" xfId="1494"/>
    <cellStyle name="60% - 强调文字颜色 6 2 3 2" xfId="1495"/>
    <cellStyle name="60% - 强调文字颜色 6 2 3 3" xfId="1496"/>
    <cellStyle name="60% - 强调文字颜色 6 20" xfId="1497"/>
    <cellStyle name="60% - 强调文字颜色 6 20 2" xfId="1498"/>
    <cellStyle name="60% - 强调文字颜色 6 20 3" xfId="1499"/>
    <cellStyle name="60% - 强调文字颜色 6 21" xfId="1500"/>
    <cellStyle name="60% - 强调文字颜色 6 21 2" xfId="1501"/>
    <cellStyle name="60% - 强调文字颜色 6 21 3" xfId="1502"/>
    <cellStyle name="60% - 强调文字颜色 6 22" xfId="1503"/>
    <cellStyle name="60% - 强调文字颜色 6 22 2" xfId="1504"/>
    <cellStyle name="60% - 强调文字颜色 6 22 3" xfId="1505"/>
    <cellStyle name="60% - 强调文字颜色 6 23" xfId="1506"/>
    <cellStyle name="60% - 强调文字颜色 6 23 2" xfId="1507"/>
    <cellStyle name="60% - 强调文字颜色 6 23 3" xfId="1508"/>
    <cellStyle name="60% - 强调文字颜色 6 24" xfId="1509"/>
    <cellStyle name="60% - 强调文字颜色 6 24 2" xfId="1510"/>
    <cellStyle name="60% - 强调文字颜色 6 24 3" xfId="1511"/>
    <cellStyle name="60% - 强调文字颜色 6 25" xfId="1512"/>
    <cellStyle name="60% - 强调文字颜色 6 25 2" xfId="1513"/>
    <cellStyle name="60% - 强调文字颜色 6 25 3" xfId="1514"/>
    <cellStyle name="60% - 强调文字颜色 6 3" xfId="1515"/>
    <cellStyle name="60% - 强调文字颜色 6 3 2" xfId="1516"/>
    <cellStyle name="60% - 强调文字颜色 6 3 2 2" xfId="1517"/>
    <cellStyle name="60% - 强调文字颜色 6 3 2 3" xfId="1518"/>
    <cellStyle name="60% - 强调文字颜色 6 3 3" xfId="1519"/>
    <cellStyle name="60% - 强调文字颜色 6 3 3 2" xfId="1520"/>
    <cellStyle name="60% - 强调文字颜色 6 3 3 3" xfId="1521"/>
    <cellStyle name="60% - 强调文字颜色 6 4" xfId="1522"/>
    <cellStyle name="60% - 强调文字颜色 6 4 2" xfId="1523"/>
    <cellStyle name="60% - 强调文字颜色 6 4 2 2" xfId="1524"/>
    <cellStyle name="60% - 强调文字颜色 6 4 2 3" xfId="1525"/>
    <cellStyle name="60% - 强调文字颜色 6 4 3" xfId="1526"/>
    <cellStyle name="60% - 强调文字颜色 6 4 3 2" xfId="1527"/>
    <cellStyle name="60% - 强调文字颜色 6 4 3 3" xfId="1528"/>
    <cellStyle name="60% - 强调文字颜色 6 5" xfId="1529"/>
    <cellStyle name="60% - 强调文字颜色 6 5 2" xfId="1530"/>
    <cellStyle name="60% - 强调文字颜色 6 5 3" xfId="1531"/>
    <cellStyle name="60% - 强调文字颜色 6 6" xfId="1532"/>
    <cellStyle name="60% - 强调文字颜色 6 6 2" xfId="1533"/>
    <cellStyle name="60% - 强调文字颜色 6 6 3" xfId="1534"/>
    <cellStyle name="60% - 强调文字颜色 6 7" xfId="1535"/>
    <cellStyle name="60% - 强调文字颜色 6 7 2" xfId="1536"/>
    <cellStyle name="60% - 强调文字颜色 6 7 3" xfId="1537"/>
    <cellStyle name="60% - 强调文字颜色 6 8" xfId="1538"/>
    <cellStyle name="60% - 强调文字颜色 6 8 2" xfId="1539"/>
    <cellStyle name="60% - 强调文字颜色 6 8 3" xfId="1540"/>
    <cellStyle name="60% - 强调文字颜色 6 9" xfId="1541"/>
    <cellStyle name="60% - 强调文字颜色 6 9 2" xfId="1542"/>
    <cellStyle name="60% - 强调文字颜色 6 9 3" xfId="1543"/>
    <cellStyle name="60% - 着色 1" xfId="1544"/>
    <cellStyle name="60% - 着色 1 2" xfId="1545"/>
    <cellStyle name="60% - 着色 2" xfId="1546"/>
    <cellStyle name="60% - 着色 2 2" xfId="1547"/>
    <cellStyle name="60% - 着色 3" xfId="1548"/>
    <cellStyle name="60% - 着色 3 2" xfId="1549"/>
    <cellStyle name="60% - 着色 4" xfId="1550"/>
    <cellStyle name="60% - 着色 4 2" xfId="1551"/>
    <cellStyle name="60% - 着色 5" xfId="1552"/>
    <cellStyle name="60% - 着色 5 2" xfId="1553"/>
    <cellStyle name="60% - 着色 6" xfId="1554"/>
    <cellStyle name="60% - 着色 6 2" xfId="1555"/>
    <cellStyle name="ColLevel_0" xfId="1556"/>
    <cellStyle name="gcd" xfId="1557"/>
    <cellStyle name="gcd 10" xfId="1558"/>
    <cellStyle name="gcd 10 2" xfId="1559"/>
    <cellStyle name="gcd 10 3" xfId="1560"/>
    <cellStyle name="gcd 10 4" xfId="1561"/>
    <cellStyle name="gcd 10 4 2" xfId="1562"/>
    <cellStyle name="gcd 10 4 3" xfId="1563"/>
    <cellStyle name="gcd 10 5" xfId="1564"/>
    <cellStyle name="gcd 10 5 2" xfId="1565"/>
    <cellStyle name="gcd 10 5 3" xfId="1566"/>
    <cellStyle name="gcd 10 6" xfId="1567"/>
    <cellStyle name="gcd 10 7" xfId="1568"/>
    <cellStyle name="gcd 10 8" xfId="1569"/>
    <cellStyle name="gcd 11" xfId="1570"/>
    <cellStyle name="gcd 11 2" xfId="1571"/>
    <cellStyle name="gcd 11 3" xfId="1572"/>
    <cellStyle name="gcd 11 4" xfId="1573"/>
    <cellStyle name="gcd 11 4 2" xfId="1574"/>
    <cellStyle name="gcd 11 4 3" xfId="1575"/>
    <cellStyle name="gcd 11 5" xfId="1576"/>
    <cellStyle name="gcd 11 5 2" xfId="1577"/>
    <cellStyle name="gcd 11 5 3" xfId="1578"/>
    <cellStyle name="gcd 11 6" xfId="1579"/>
    <cellStyle name="gcd 11 7" xfId="1580"/>
    <cellStyle name="gcd 11 8" xfId="1581"/>
    <cellStyle name="gcd 12" xfId="1582"/>
    <cellStyle name="gcd 12 2" xfId="1583"/>
    <cellStyle name="gcd 12 3" xfId="1584"/>
    <cellStyle name="gcd 12 4" xfId="1585"/>
    <cellStyle name="gcd 12 4 2" xfId="1586"/>
    <cellStyle name="gcd 12 4 3" xfId="1587"/>
    <cellStyle name="gcd 12 5" xfId="1588"/>
    <cellStyle name="gcd 12 5 2" xfId="1589"/>
    <cellStyle name="gcd 12 5 3" xfId="1590"/>
    <cellStyle name="gcd 12 6" xfId="1591"/>
    <cellStyle name="gcd 12 7" xfId="1592"/>
    <cellStyle name="gcd 12 8" xfId="1593"/>
    <cellStyle name="gcd 13" xfId="1594"/>
    <cellStyle name="gcd 13 2" xfId="1595"/>
    <cellStyle name="gcd 13 3" xfId="1596"/>
    <cellStyle name="gcd 13 4" xfId="1597"/>
    <cellStyle name="gcd 13 4 2" xfId="1598"/>
    <cellStyle name="gcd 13 4 3" xfId="1599"/>
    <cellStyle name="gcd 13 5" xfId="1600"/>
    <cellStyle name="gcd 13 5 2" xfId="1601"/>
    <cellStyle name="gcd 13 5 3" xfId="1602"/>
    <cellStyle name="gcd 13 6" xfId="1603"/>
    <cellStyle name="gcd 13 7" xfId="1604"/>
    <cellStyle name="gcd 13 8" xfId="1605"/>
    <cellStyle name="gcd 14" xfId="1606"/>
    <cellStyle name="gcd 14 2" xfId="1607"/>
    <cellStyle name="gcd 14 3" xfId="1608"/>
    <cellStyle name="gcd 14 4" xfId="1609"/>
    <cellStyle name="gcd 14 4 2" xfId="1610"/>
    <cellStyle name="gcd 14 4 3" xfId="1611"/>
    <cellStyle name="gcd 14 5" xfId="1612"/>
    <cellStyle name="gcd 14 5 2" xfId="1613"/>
    <cellStyle name="gcd 14 5 3" xfId="1614"/>
    <cellStyle name="gcd 14 6" xfId="1615"/>
    <cellStyle name="gcd 14 7" xfId="1616"/>
    <cellStyle name="gcd 14 8" xfId="1617"/>
    <cellStyle name="gcd 15" xfId="1618"/>
    <cellStyle name="gcd 15 2" xfId="1619"/>
    <cellStyle name="gcd 15 3" xfId="1620"/>
    <cellStyle name="gcd 15 4" xfId="1621"/>
    <cellStyle name="gcd 15 4 2" xfId="1622"/>
    <cellStyle name="gcd 15 4 3" xfId="1623"/>
    <cellStyle name="gcd 15 5" xfId="1624"/>
    <cellStyle name="gcd 15 5 2" xfId="1625"/>
    <cellStyle name="gcd 15 5 3" xfId="1626"/>
    <cellStyle name="gcd 15 6" xfId="1627"/>
    <cellStyle name="gcd 15 7" xfId="1628"/>
    <cellStyle name="gcd 15 8" xfId="1629"/>
    <cellStyle name="gcd 16" xfId="1630"/>
    <cellStyle name="gcd 16 2" xfId="1631"/>
    <cellStyle name="gcd 16 3" xfId="1632"/>
    <cellStyle name="gcd 16 4" xfId="1633"/>
    <cellStyle name="gcd 16 4 2" xfId="1634"/>
    <cellStyle name="gcd 16 4 3" xfId="1635"/>
    <cellStyle name="gcd 16 5" xfId="1636"/>
    <cellStyle name="gcd 16 5 2" xfId="1637"/>
    <cellStyle name="gcd 16 5 3" xfId="1638"/>
    <cellStyle name="gcd 16 6" xfId="1639"/>
    <cellStyle name="gcd 16 7" xfId="1640"/>
    <cellStyle name="gcd 16 8" xfId="1641"/>
    <cellStyle name="gcd 17" xfId="1642"/>
    <cellStyle name="gcd 17 2" xfId="1643"/>
    <cellStyle name="gcd 17 3" xfId="1644"/>
    <cellStyle name="gcd 17 4" xfId="1645"/>
    <cellStyle name="gcd 17 4 2" xfId="1646"/>
    <cellStyle name="gcd 17 4 3" xfId="1647"/>
    <cellStyle name="gcd 17 5" xfId="1648"/>
    <cellStyle name="gcd 17 5 2" xfId="1649"/>
    <cellStyle name="gcd 17 5 3" xfId="1650"/>
    <cellStyle name="gcd 17 6" xfId="1651"/>
    <cellStyle name="gcd 17 7" xfId="1652"/>
    <cellStyle name="gcd 17 8" xfId="1653"/>
    <cellStyle name="gcd 18" xfId="1654"/>
    <cellStyle name="gcd 18 2" xfId="1655"/>
    <cellStyle name="gcd 18 3" xfId="1656"/>
    <cellStyle name="gcd 18 4" xfId="1657"/>
    <cellStyle name="gcd 18 4 2" xfId="1658"/>
    <cellStyle name="gcd 18 4 3" xfId="1659"/>
    <cellStyle name="gcd 18 5" xfId="1660"/>
    <cellStyle name="gcd 18 5 2" xfId="1661"/>
    <cellStyle name="gcd 18 5 3" xfId="1662"/>
    <cellStyle name="gcd 18 6" xfId="1663"/>
    <cellStyle name="gcd 18 7" xfId="1664"/>
    <cellStyle name="gcd 18 8" xfId="1665"/>
    <cellStyle name="gcd 19" xfId="1666"/>
    <cellStyle name="gcd 19 2" xfId="1667"/>
    <cellStyle name="gcd 19 3" xfId="1668"/>
    <cellStyle name="gcd 19 4" xfId="1669"/>
    <cellStyle name="gcd 19 4 2" xfId="1670"/>
    <cellStyle name="gcd 19 4 3" xfId="1671"/>
    <cellStyle name="gcd 19 5" xfId="1672"/>
    <cellStyle name="gcd 19 5 2" xfId="1673"/>
    <cellStyle name="gcd 19 5 3" xfId="1674"/>
    <cellStyle name="gcd 19 6" xfId="1675"/>
    <cellStyle name="gcd 19 7" xfId="1676"/>
    <cellStyle name="gcd 19 8" xfId="1677"/>
    <cellStyle name="gcd 2" xfId="1678"/>
    <cellStyle name="gcd 2 10" xfId="1679"/>
    <cellStyle name="gcd 2 10 2" xfId="1680"/>
    <cellStyle name="gcd 2 10 2 2" xfId="1681"/>
    <cellStyle name="gcd 2 10 2 3" xfId="1682"/>
    <cellStyle name="gcd 2 10 3" xfId="1683"/>
    <cellStyle name="gcd 2 10 3 2" xfId="1684"/>
    <cellStyle name="gcd 2 10 3 3" xfId="1685"/>
    <cellStyle name="gcd 2 11" xfId="1686"/>
    <cellStyle name="gcd 2 11 2" xfId="1687"/>
    <cellStyle name="gcd 2 11 2 2" xfId="1688"/>
    <cellStyle name="gcd 2 11 2 3" xfId="1689"/>
    <cellStyle name="gcd 2 11 3" xfId="1690"/>
    <cellStyle name="gcd 2 11 3 2" xfId="1691"/>
    <cellStyle name="gcd 2 11 3 3" xfId="1692"/>
    <cellStyle name="gcd 2 12" xfId="1693"/>
    <cellStyle name="gcd 2 12 2" xfId="1694"/>
    <cellStyle name="gcd 2 12 2 2" xfId="1695"/>
    <cellStyle name="gcd 2 12 2 3" xfId="1696"/>
    <cellStyle name="gcd 2 12 3" xfId="1697"/>
    <cellStyle name="gcd 2 12 3 2" xfId="1698"/>
    <cellStyle name="gcd 2 12 3 3" xfId="1699"/>
    <cellStyle name="gcd 2 13" xfId="1700"/>
    <cellStyle name="gcd 2 13 2" xfId="1701"/>
    <cellStyle name="gcd 2 13 2 2" xfId="1702"/>
    <cellStyle name="gcd 2 13 2 3" xfId="1703"/>
    <cellStyle name="gcd 2 13 3" xfId="1704"/>
    <cellStyle name="gcd 2 13 3 2" xfId="1705"/>
    <cellStyle name="gcd 2 13 3 3" xfId="1706"/>
    <cellStyle name="gcd 2 14" xfId="1707"/>
    <cellStyle name="gcd 2 14 2" xfId="1708"/>
    <cellStyle name="gcd 2 14 2 2" xfId="1709"/>
    <cellStyle name="gcd 2 14 2 3" xfId="1710"/>
    <cellStyle name="gcd 2 14 3" xfId="1711"/>
    <cellStyle name="gcd 2 14 3 2" xfId="1712"/>
    <cellStyle name="gcd 2 14 3 3" xfId="1713"/>
    <cellStyle name="gcd 2 15" xfId="1714"/>
    <cellStyle name="gcd 2 16" xfId="1715"/>
    <cellStyle name="gcd 2 17" xfId="1716"/>
    <cellStyle name="gcd 2 18" xfId="1717"/>
    <cellStyle name="gcd 2 19" xfId="1718"/>
    <cellStyle name="gcd 2 2" xfId="1719"/>
    <cellStyle name="gcd 2 2 2" xfId="1720"/>
    <cellStyle name="gcd 2 2 3" xfId="1721"/>
    <cellStyle name="gcd 2 2 4" xfId="1722"/>
    <cellStyle name="gcd 2 2 4 2" xfId="1723"/>
    <cellStyle name="gcd 2 2 4 3" xfId="1724"/>
    <cellStyle name="gcd 2 2 5" xfId="1725"/>
    <cellStyle name="gcd 2 2 5 2" xfId="1726"/>
    <cellStyle name="gcd 2 2 5 3" xfId="1727"/>
    <cellStyle name="gcd 2 20" xfId="1728"/>
    <cellStyle name="gcd 2 3" xfId="1729"/>
    <cellStyle name="gcd 2 3 2" xfId="1730"/>
    <cellStyle name="gcd 2 3 2 2" xfId="1731"/>
    <cellStyle name="gcd 2 3 2 3" xfId="1732"/>
    <cellStyle name="gcd 2 3 3" xfId="1733"/>
    <cellStyle name="gcd 2 3 3 2" xfId="1734"/>
    <cellStyle name="gcd 2 3 3 3" xfId="1735"/>
    <cellStyle name="gcd 2 4" xfId="1736"/>
    <cellStyle name="gcd 2 4 2" xfId="1737"/>
    <cellStyle name="gcd 2 4 2 2" xfId="1738"/>
    <cellStyle name="gcd 2 4 2 3" xfId="1739"/>
    <cellStyle name="gcd 2 4 3" xfId="1740"/>
    <cellStyle name="gcd 2 4 3 2" xfId="1741"/>
    <cellStyle name="gcd 2 4 3 3" xfId="1742"/>
    <cellStyle name="gcd 2 5" xfId="1743"/>
    <cellStyle name="gcd 2 5 2" xfId="1744"/>
    <cellStyle name="gcd 2 5 2 2" xfId="1745"/>
    <cellStyle name="gcd 2 5 2 3" xfId="1746"/>
    <cellStyle name="gcd 2 5 3" xfId="1747"/>
    <cellStyle name="gcd 2 5 3 2" xfId="1748"/>
    <cellStyle name="gcd 2 5 3 3" xfId="1749"/>
    <cellStyle name="gcd 2 6" xfId="1750"/>
    <cellStyle name="gcd 2 6 2" xfId="1751"/>
    <cellStyle name="gcd 2 6 2 2" xfId="1752"/>
    <cellStyle name="gcd 2 6 2 3" xfId="1753"/>
    <cellStyle name="gcd 2 6 3" xfId="1754"/>
    <cellStyle name="gcd 2 6 3 2" xfId="1755"/>
    <cellStyle name="gcd 2 6 3 3" xfId="1756"/>
    <cellStyle name="gcd 2 7" xfId="1757"/>
    <cellStyle name="gcd 2 7 2" xfId="1758"/>
    <cellStyle name="gcd 2 7 2 2" xfId="1759"/>
    <cellStyle name="gcd 2 7 2 3" xfId="1760"/>
    <cellStyle name="gcd 2 7 3" xfId="1761"/>
    <cellStyle name="gcd 2 7 3 2" xfId="1762"/>
    <cellStyle name="gcd 2 7 3 3" xfId="1763"/>
    <cellStyle name="gcd 2 8" xfId="1764"/>
    <cellStyle name="gcd 2 8 2" xfId="1765"/>
    <cellStyle name="gcd 2 8 2 2" xfId="1766"/>
    <cellStyle name="gcd 2 8 2 3" xfId="1767"/>
    <cellStyle name="gcd 2 8 3" xfId="1768"/>
    <cellStyle name="gcd 2 8 3 2" xfId="1769"/>
    <cellStyle name="gcd 2 8 3 3" xfId="1770"/>
    <cellStyle name="gcd 2 9" xfId="1771"/>
    <cellStyle name="gcd 2 9 2" xfId="1772"/>
    <cellStyle name="gcd 2 9 2 2" xfId="1773"/>
    <cellStyle name="gcd 2 9 2 3" xfId="1774"/>
    <cellStyle name="gcd 2 9 3" xfId="1775"/>
    <cellStyle name="gcd 2 9 3 2" xfId="1776"/>
    <cellStyle name="gcd 2 9 3 3" xfId="1777"/>
    <cellStyle name="gcd 20" xfId="1778"/>
    <cellStyle name="gcd 20 2" xfId="1779"/>
    <cellStyle name="gcd 20 3" xfId="1780"/>
    <cellStyle name="gcd 21" xfId="1781"/>
    <cellStyle name="gcd 21 2" xfId="1782"/>
    <cellStyle name="gcd 21 3" xfId="1783"/>
    <cellStyle name="gcd 22" xfId="1784"/>
    <cellStyle name="gcd 23" xfId="1785"/>
    <cellStyle name="gcd 3" xfId="1786"/>
    <cellStyle name="gcd 3 10" xfId="1787"/>
    <cellStyle name="gcd 3 10 2" xfId="1788"/>
    <cellStyle name="gcd 3 10 2 2" xfId="1789"/>
    <cellStyle name="gcd 3 10 2 3" xfId="1790"/>
    <cellStyle name="gcd 3 10 3" xfId="1791"/>
    <cellStyle name="gcd 3 10 3 2" xfId="1792"/>
    <cellStyle name="gcd 3 10 3 3" xfId="1793"/>
    <cellStyle name="gcd 3 11" xfId="1794"/>
    <cellStyle name="gcd 3 11 2" xfId="1795"/>
    <cellStyle name="gcd 3 11 2 2" xfId="1796"/>
    <cellStyle name="gcd 3 11 2 3" xfId="1797"/>
    <cellStyle name="gcd 3 11 3" xfId="1798"/>
    <cellStyle name="gcd 3 11 3 2" xfId="1799"/>
    <cellStyle name="gcd 3 11 3 3" xfId="1800"/>
    <cellStyle name="gcd 3 12" xfId="1801"/>
    <cellStyle name="gcd 3 13" xfId="1802"/>
    <cellStyle name="gcd 3 14" xfId="1803"/>
    <cellStyle name="gcd 3 15" xfId="1804"/>
    <cellStyle name="gcd 3 16" xfId="1805"/>
    <cellStyle name="gcd 3 17" xfId="1806"/>
    <cellStyle name="gcd 3 2" xfId="1807"/>
    <cellStyle name="gcd 3 2 2" xfId="1808"/>
    <cellStyle name="gcd 3 2 3" xfId="1809"/>
    <cellStyle name="gcd 3 2 4" xfId="1810"/>
    <cellStyle name="gcd 3 2 4 2" xfId="1811"/>
    <cellStyle name="gcd 3 2 4 3" xfId="1812"/>
    <cellStyle name="gcd 3 2 5" xfId="1813"/>
    <cellStyle name="gcd 3 2 5 2" xfId="1814"/>
    <cellStyle name="gcd 3 2 5 3" xfId="1815"/>
    <cellStyle name="gcd 3 3" xfId="1816"/>
    <cellStyle name="gcd 3 3 2" xfId="1817"/>
    <cellStyle name="gcd 3 3 2 2" xfId="1818"/>
    <cellStyle name="gcd 3 3 2 3" xfId="1819"/>
    <cellStyle name="gcd 3 3 3" xfId="1820"/>
    <cellStyle name="gcd 3 3 3 2" xfId="1821"/>
    <cellStyle name="gcd 3 3 3 3" xfId="1822"/>
    <cellStyle name="gcd 3 4" xfId="1823"/>
    <cellStyle name="gcd 3 4 2" xfId="1824"/>
    <cellStyle name="gcd 3 4 2 2" xfId="1825"/>
    <cellStyle name="gcd 3 4 2 3" xfId="1826"/>
    <cellStyle name="gcd 3 4 3" xfId="1827"/>
    <cellStyle name="gcd 3 4 3 2" xfId="1828"/>
    <cellStyle name="gcd 3 4 3 3" xfId="1829"/>
    <cellStyle name="gcd 3 5" xfId="1830"/>
    <cellStyle name="gcd 3 5 2" xfId="1831"/>
    <cellStyle name="gcd 3 5 2 2" xfId="1832"/>
    <cellStyle name="gcd 3 5 2 3" xfId="1833"/>
    <cellStyle name="gcd 3 5 3" xfId="1834"/>
    <cellStyle name="gcd 3 5 3 2" xfId="1835"/>
    <cellStyle name="gcd 3 5 3 3" xfId="1836"/>
    <cellStyle name="gcd 3 6" xfId="1837"/>
    <cellStyle name="gcd 3 6 2" xfId="1838"/>
    <cellStyle name="gcd 3 6 2 2" xfId="1839"/>
    <cellStyle name="gcd 3 6 2 3" xfId="1840"/>
    <cellStyle name="gcd 3 6 3" xfId="1841"/>
    <cellStyle name="gcd 3 6 3 2" xfId="1842"/>
    <cellStyle name="gcd 3 6 3 3" xfId="1843"/>
    <cellStyle name="gcd 3 7" xfId="1844"/>
    <cellStyle name="gcd 3 7 2" xfId="1845"/>
    <cellStyle name="gcd 3 7 2 2" xfId="1846"/>
    <cellStyle name="gcd 3 7 2 3" xfId="1847"/>
    <cellStyle name="gcd 3 7 3" xfId="1848"/>
    <cellStyle name="gcd 3 7 3 2" xfId="1849"/>
    <cellStyle name="gcd 3 7 3 3" xfId="1850"/>
    <cellStyle name="gcd 3 8" xfId="1851"/>
    <cellStyle name="gcd 3 8 2" xfId="1852"/>
    <cellStyle name="gcd 3 8 2 2" xfId="1853"/>
    <cellStyle name="gcd 3 8 2 3" xfId="1854"/>
    <cellStyle name="gcd 3 8 3" xfId="1855"/>
    <cellStyle name="gcd 3 8 3 2" xfId="1856"/>
    <cellStyle name="gcd 3 8 3 3" xfId="1857"/>
    <cellStyle name="gcd 3 9" xfId="1858"/>
    <cellStyle name="gcd 3 9 2" xfId="1859"/>
    <cellStyle name="gcd 3 9 2 2" xfId="1860"/>
    <cellStyle name="gcd 3 9 2 3" xfId="1861"/>
    <cellStyle name="gcd 3 9 3" xfId="1862"/>
    <cellStyle name="gcd 3 9 3 2" xfId="1863"/>
    <cellStyle name="gcd 3 9 3 3" xfId="1864"/>
    <cellStyle name="gcd 4" xfId="1865"/>
    <cellStyle name="gcd 4 10" xfId="1866"/>
    <cellStyle name="gcd 4 10 2" xfId="1867"/>
    <cellStyle name="gcd 4 10 2 2" xfId="1868"/>
    <cellStyle name="gcd 4 10 2 3" xfId="1869"/>
    <cellStyle name="gcd 4 10 3" xfId="1870"/>
    <cellStyle name="gcd 4 10 3 2" xfId="1871"/>
    <cellStyle name="gcd 4 10 3 3" xfId="1872"/>
    <cellStyle name="gcd 4 11" xfId="1873"/>
    <cellStyle name="gcd 4 11 2" xfId="1874"/>
    <cellStyle name="gcd 4 11 2 2" xfId="1875"/>
    <cellStyle name="gcd 4 11 2 3" xfId="1876"/>
    <cellStyle name="gcd 4 11 3" xfId="1877"/>
    <cellStyle name="gcd 4 11 3 2" xfId="1878"/>
    <cellStyle name="gcd 4 11 3 3" xfId="1879"/>
    <cellStyle name="gcd 4 12" xfId="1880"/>
    <cellStyle name="gcd 4 13" xfId="1881"/>
    <cellStyle name="gcd 4 14" xfId="1882"/>
    <cellStyle name="gcd 4 15" xfId="1883"/>
    <cellStyle name="gcd 4 16" xfId="1884"/>
    <cellStyle name="gcd 4 17" xfId="1885"/>
    <cellStyle name="gcd 4 2" xfId="1886"/>
    <cellStyle name="gcd 4 2 2" xfId="1887"/>
    <cellStyle name="gcd 4 2 3" xfId="1888"/>
    <cellStyle name="gcd 4 2 4" xfId="1889"/>
    <cellStyle name="gcd 4 2 4 2" xfId="1890"/>
    <cellStyle name="gcd 4 2 4 3" xfId="1891"/>
    <cellStyle name="gcd 4 2 5" xfId="1892"/>
    <cellStyle name="gcd 4 2 5 2" xfId="1893"/>
    <cellStyle name="gcd 4 2 5 3" xfId="1894"/>
    <cellStyle name="gcd 4 3" xfId="1895"/>
    <cellStyle name="gcd 4 3 2" xfId="1896"/>
    <cellStyle name="gcd 4 3 2 2" xfId="1897"/>
    <cellStyle name="gcd 4 3 2 3" xfId="1898"/>
    <cellStyle name="gcd 4 3 3" xfId="1899"/>
    <cellStyle name="gcd 4 3 3 2" xfId="1900"/>
    <cellStyle name="gcd 4 3 3 3" xfId="1901"/>
    <cellStyle name="gcd 4 4" xfId="1902"/>
    <cellStyle name="gcd 4 4 2" xfId="1903"/>
    <cellStyle name="gcd 4 4 2 2" xfId="1904"/>
    <cellStyle name="gcd 4 4 2 3" xfId="1905"/>
    <cellStyle name="gcd 4 4 3" xfId="1906"/>
    <cellStyle name="gcd 4 4 3 2" xfId="1907"/>
    <cellStyle name="gcd 4 4 3 3" xfId="1908"/>
    <cellStyle name="gcd 4 5" xfId="1909"/>
    <cellStyle name="gcd 4 5 2" xfId="1910"/>
    <cellStyle name="gcd 4 5 2 2" xfId="1911"/>
    <cellStyle name="gcd 4 5 2 3" xfId="1912"/>
    <cellStyle name="gcd 4 5 3" xfId="1913"/>
    <cellStyle name="gcd 4 5 3 2" xfId="1914"/>
    <cellStyle name="gcd 4 5 3 3" xfId="1915"/>
    <cellStyle name="gcd 4 6" xfId="1916"/>
    <cellStyle name="gcd 4 6 2" xfId="1917"/>
    <cellStyle name="gcd 4 6 2 2" xfId="1918"/>
    <cellStyle name="gcd 4 6 2 3" xfId="1919"/>
    <cellStyle name="gcd 4 6 3" xfId="1920"/>
    <cellStyle name="gcd 4 6 3 2" xfId="1921"/>
    <cellStyle name="gcd 4 6 3 3" xfId="1922"/>
    <cellStyle name="gcd 4 7" xfId="1923"/>
    <cellStyle name="gcd 4 7 2" xfId="1924"/>
    <cellStyle name="gcd 4 7 2 2" xfId="1925"/>
    <cellStyle name="gcd 4 7 2 3" xfId="1926"/>
    <cellStyle name="gcd 4 7 3" xfId="1927"/>
    <cellStyle name="gcd 4 7 3 2" xfId="1928"/>
    <cellStyle name="gcd 4 7 3 3" xfId="1929"/>
    <cellStyle name="gcd 4 8" xfId="1930"/>
    <cellStyle name="gcd 4 8 2" xfId="1931"/>
    <cellStyle name="gcd 4 8 2 2" xfId="1932"/>
    <cellStyle name="gcd 4 8 2 3" xfId="1933"/>
    <cellStyle name="gcd 4 8 3" xfId="1934"/>
    <cellStyle name="gcd 4 8 3 2" xfId="1935"/>
    <cellStyle name="gcd 4 8 3 3" xfId="1936"/>
    <cellStyle name="gcd 4 9" xfId="1937"/>
    <cellStyle name="gcd 4 9 2" xfId="1938"/>
    <cellStyle name="gcd 4 9 2 2" xfId="1939"/>
    <cellStyle name="gcd 4 9 2 3" xfId="1940"/>
    <cellStyle name="gcd 4 9 3" xfId="1941"/>
    <cellStyle name="gcd 4 9 3 2" xfId="1942"/>
    <cellStyle name="gcd 4 9 3 3" xfId="1943"/>
    <cellStyle name="gcd 5" xfId="1944"/>
    <cellStyle name="gcd 5 2" xfId="1945"/>
    <cellStyle name="gcd 5 3" xfId="1946"/>
    <cellStyle name="gcd 5 4" xfId="1947"/>
    <cellStyle name="gcd 5 4 2" xfId="1948"/>
    <cellStyle name="gcd 5 4 3" xfId="1949"/>
    <cellStyle name="gcd 5 5" xfId="1950"/>
    <cellStyle name="gcd 5 5 2" xfId="1951"/>
    <cellStyle name="gcd 5 5 3" xfId="1952"/>
    <cellStyle name="gcd 5 6" xfId="1953"/>
    <cellStyle name="gcd 5 7" xfId="1954"/>
    <cellStyle name="gcd 5 8" xfId="1955"/>
    <cellStyle name="gcd 6" xfId="1956"/>
    <cellStyle name="gcd 6 2" xfId="1957"/>
    <cellStyle name="gcd 6 3" xfId="1958"/>
    <cellStyle name="gcd 6 4" xfId="1959"/>
    <cellStyle name="gcd 6 4 2" xfId="1960"/>
    <cellStyle name="gcd 6 4 3" xfId="1961"/>
    <cellStyle name="gcd 6 5" xfId="1962"/>
    <cellStyle name="gcd 6 5 2" xfId="1963"/>
    <cellStyle name="gcd 6 5 3" xfId="1964"/>
    <cellStyle name="gcd 6 6" xfId="1965"/>
    <cellStyle name="gcd 6 7" xfId="1966"/>
    <cellStyle name="gcd 6 8" xfId="1967"/>
    <cellStyle name="gcd 7" xfId="1968"/>
    <cellStyle name="gcd 7 2" xfId="1969"/>
    <cellStyle name="gcd 7 3" xfId="1970"/>
    <cellStyle name="gcd 7 4" xfId="1971"/>
    <cellStyle name="gcd 7 4 2" xfId="1972"/>
    <cellStyle name="gcd 7 4 3" xfId="1973"/>
    <cellStyle name="gcd 7 5" xfId="1974"/>
    <cellStyle name="gcd 7 5 2" xfId="1975"/>
    <cellStyle name="gcd 7 5 3" xfId="1976"/>
    <cellStyle name="gcd 7 6" xfId="1977"/>
    <cellStyle name="gcd 7 7" xfId="1978"/>
    <cellStyle name="gcd 7 8" xfId="1979"/>
    <cellStyle name="gcd 8" xfId="1980"/>
    <cellStyle name="gcd 8 2" xfId="1981"/>
    <cellStyle name="gcd 8 3" xfId="1982"/>
    <cellStyle name="gcd 8 4" xfId="1983"/>
    <cellStyle name="gcd 8 4 2" xfId="1984"/>
    <cellStyle name="gcd 8 4 3" xfId="1985"/>
    <cellStyle name="gcd 8 5" xfId="1986"/>
    <cellStyle name="gcd 8 5 2" xfId="1987"/>
    <cellStyle name="gcd 8 5 3" xfId="1988"/>
    <cellStyle name="gcd 8 6" xfId="1989"/>
    <cellStyle name="gcd 8 7" xfId="1990"/>
    <cellStyle name="gcd 8 8" xfId="1991"/>
    <cellStyle name="gcd 9" xfId="1992"/>
    <cellStyle name="gcd 9 2" xfId="1993"/>
    <cellStyle name="gcd 9 3" xfId="1994"/>
    <cellStyle name="gcd 9 4" xfId="1995"/>
    <cellStyle name="gcd 9 4 2" xfId="1996"/>
    <cellStyle name="gcd 9 4 3" xfId="1997"/>
    <cellStyle name="gcd 9 5" xfId="1998"/>
    <cellStyle name="gcd 9 5 2" xfId="1999"/>
    <cellStyle name="gcd 9 5 3" xfId="2000"/>
    <cellStyle name="gcd 9 6" xfId="2001"/>
    <cellStyle name="gcd 9 7" xfId="2002"/>
    <cellStyle name="gcd 9 8" xfId="2003"/>
    <cellStyle name="RowLevel_0" xfId="2004"/>
    <cellStyle name="百分比 2" xfId="2005"/>
    <cellStyle name="百分比 2 2" xfId="2006"/>
    <cellStyle name="百分比 2 2 2" xfId="2007"/>
    <cellStyle name="百分比 2 2 2 2" xfId="2008"/>
    <cellStyle name="百分比 2 2 2 2 2" xfId="2009"/>
    <cellStyle name="百分比 2 2 2 3" xfId="2010"/>
    <cellStyle name="百分比 2 2 3" xfId="2011"/>
    <cellStyle name="百分比 2 3" xfId="2012"/>
    <cellStyle name="百分比 3" xfId="2013"/>
    <cellStyle name="百分比 3 2" xfId="2014"/>
    <cellStyle name="百分比 3 2 2" xfId="2015"/>
    <cellStyle name="百分比 3 3" xfId="2016"/>
    <cellStyle name="百分比 4" xfId="2017"/>
    <cellStyle name="百分比 4 2" xfId="2018"/>
    <cellStyle name="标题 1 10" xfId="2019"/>
    <cellStyle name="标题 1 10 2" xfId="2020"/>
    <cellStyle name="标题 1 10 3" xfId="2021"/>
    <cellStyle name="标题 1 11" xfId="2022"/>
    <cellStyle name="标题 1 11 2" xfId="2023"/>
    <cellStyle name="标题 1 11 3" xfId="2024"/>
    <cellStyle name="标题 1 12" xfId="2025"/>
    <cellStyle name="标题 1 12 2" xfId="2026"/>
    <cellStyle name="标题 1 12 3" xfId="2027"/>
    <cellStyle name="标题 1 13" xfId="2028"/>
    <cellStyle name="标题 1 13 2" xfId="2029"/>
    <cellStyle name="标题 1 13 3" xfId="2030"/>
    <cellStyle name="标题 1 14" xfId="2031"/>
    <cellStyle name="标题 1 14 2" xfId="2032"/>
    <cellStyle name="标题 1 14 3" xfId="2033"/>
    <cellStyle name="标题 1 15" xfId="2034"/>
    <cellStyle name="标题 1 15 2" xfId="2035"/>
    <cellStyle name="标题 1 15 3" xfId="2036"/>
    <cellStyle name="标题 1 16" xfId="2037"/>
    <cellStyle name="标题 1 16 2" xfId="2038"/>
    <cellStyle name="标题 1 16 3" xfId="2039"/>
    <cellStyle name="标题 1 17" xfId="2040"/>
    <cellStyle name="标题 1 17 2" xfId="2041"/>
    <cellStyle name="标题 1 17 3" xfId="2042"/>
    <cellStyle name="标题 1 18" xfId="2043"/>
    <cellStyle name="标题 1 18 2" xfId="2044"/>
    <cellStyle name="标题 1 18 3" xfId="2045"/>
    <cellStyle name="标题 1 19" xfId="2046"/>
    <cellStyle name="标题 1 19 2" xfId="2047"/>
    <cellStyle name="标题 1 19 3" xfId="2048"/>
    <cellStyle name="标题 1 2" xfId="2049"/>
    <cellStyle name="标题 1 2 2" xfId="2050"/>
    <cellStyle name="标题 1 2 2 2" xfId="2051"/>
    <cellStyle name="标题 1 2 2 3" xfId="2052"/>
    <cellStyle name="标题 1 2 3" xfId="2053"/>
    <cellStyle name="标题 1 2 3 2" xfId="2054"/>
    <cellStyle name="标题 1 2 3 3" xfId="2055"/>
    <cellStyle name="标题 1 20" xfId="2056"/>
    <cellStyle name="标题 1 20 2" xfId="2057"/>
    <cellStyle name="标题 1 20 3" xfId="2058"/>
    <cellStyle name="标题 1 21" xfId="2059"/>
    <cellStyle name="标题 1 21 2" xfId="2060"/>
    <cellStyle name="标题 1 21 3" xfId="2061"/>
    <cellStyle name="标题 1 22" xfId="2062"/>
    <cellStyle name="标题 1 22 2" xfId="2063"/>
    <cellStyle name="标题 1 22 3" xfId="2064"/>
    <cellStyle name="标题 1 23" xfId="2065"/>
    <cellStyle name="标题 1 23 2" xfId="2066"/>
    <cellStyle name="标题 1 23 3" xfId="2067"/>
    <cellStyle name="标题 1 24" xfId="2068"/>
    <cellStyle name="标题 1 24 2" xfId="2069"/>
    <cellStyle name="标题 1 24 3" xfId="2070"/>
    <cellStyle name="标题 1 25" xfId="2071"/>
    <cellStyle name="标题 1 25 2" xfId="2072"/>
    <cellStyle name="标题 1 25 3" xfId="2073"/>
    <cellStyle name="标题 1 26" xfId="2074"/>
    <cellStyle name="标题 1 27" xfId="2075"/>
    <cellStyle name="标题 1 28" xfId="2076"/>
    <cellStyle name="标题 1 3" xfId="2077"/>
    <cellStyle name="标题 1 3 2" xfId="2078"/>
    <cellStyle name="标题 1 3 2 2" xfId="2079"/>
    <cellStyle name="标题 1 3 2 3" xfId="2080"/>
    <cellStyle name="标题 1 3 3" xfId="2081"/>
    <cellStyle name="标题 1 3 3 2" xfId="2082"/>
    <cellStyle name="标题 1 3 3 3" xfId="2083"/>
    <cellStyle name="标题 1 4" xfId="2084"/>
    <cellStyle name="标题 1 4 2" xfId="2085"/>
    <cellStyle name="标题 1 4 2 2" xfId="2086"/>
    <cellStyle name="标题 1 4 2 3" xfId="2087"/>
    <cellStyle name="标题 1 4 3" xfId="2088"/>
    <cellStyle name="标题 1 4 3 2" xfId="2089"/>
    <cellStyle name="标题 1 4 3 3" xfId="2090"/>
    <cellStyle name="标题 1 5" xfId="2091"/>
    <cellStyle name="标题 1 5 2" xfId="2092"/>
    <cellStyle name="标题 1 5 3" xfId="2093"/>
    <cellStyle name="标题 1 6" xfId="2094"/>
    <cellStyle name="标题 1 6 2" xfId="2095"/>
    <cellStyle name="标题 1 6 3" xfId="2096"/>
    <cellStyle name="标题 1 7" xfId="2097"/>
    <cellStyle name="标题 1 7 2" xfId="2098"/>
    <cellStyle name="标题 1 7 3" xfId="2099"/>
    <cellStyle name="标题 1 8" xfId="2100"/>
    <cellStyle name="标题 1 8 2" xfId="2101"/>
    <cellStyle name="标题 1 8 3" xfId="2102"/>
    <cellStyle name="标题 1 9" xfId="2103"/>
    <cellStyle name="标题 1 9 2" xfId="2104"/>
    <cellStyle name="标题 1 9 3" xfId="2105"/>
    <cellStyle name="标题 10" xfId="2106"/>
    <cellStyle name="标题 10 2" xfId="2107"/>
    <cellStyle name="标题 10 3" xfId="2108"/>
    <cellStyle name="标题 11" xfId="2109"/>
    <cellStyle name="标题 11 2" xfId="2110"/>
    <cellStyle name="标题 11 3" xfId="2111"/>
    <cellStyle name="标题 12" xfId="2112"/>
    <cellStyle name="标题 12 2" xfId="2113"/>
    <cellStyle name="标题 12 3" xfId="2114"/>
    <cellStyle name="标题 13" xfId="2115"/>
    <cellStyle name="标题 13 2" xfId="2116"/>
    <cellStyle name="标题 13 3" xfId="2117"/>
    <cellStyle name="标题 14" xfId="2118"/>
    <cellStyle name="标题 14 2" xfId="2119"/>
    <cellStyle name="标题 14 3" xfId="2120"/>
    <cellStyle name="标题 15" xfId="2121"/>
    <cellStyle name="标题 15 2" xfId="2122"/>
    <cellStyle name="标题 15 3" xfId="2123"/>
    <cellStyle name="标题 16" xfId="2124"/>
    <cellStyle name="标题 16 2" xfId="2125"/>
    <cellStyle name="标题 16 3" xfId="2126"/>
    <cellStyle name="标题 17" xfId="2127"/>
    <cellStyle name="标题 17 2" xfId="2128"/>
    <cellStyle name="标题 17 3" xfId="2129"/>
    <cellStyle name="标题 18" xfId="2130"/>
    <cellStyle name="标题 18 2" xfId="2131"/>
    <cellStyle name="标题 18 3" xfId="2132"/>
    <cellStyle name="标题 19" xfId="2133"/>
    <cellStyle name="标题 19 2" xfId="2134"/>
    <cellStyle name="标题 19 3" xfId="2135"/>
    <cellStyle name="标题 2 10" xfId="2136"/>
    <cellStyle name="标题 2 10 2" xfId="2137"/>
    <cellStyle name="标题 2 10 3" xfId="2138"/>
    <cellStyle name="标题 2 11" xfId="2139"/>
    <cellStyle name="标题 2 11 2" xfId="2140"/>
    <cellStyle name="标题 2 11 3" xfId="2141"/>
    <cellStyle name="标题 2 12" xfId="2142"/>
    <cellStyle name="标题 2 12 2" xfId="2143"/>
    <cellStyle name="标题 2 12 3" xfId="2144"/>
    <cellStyle name="标题 2 13" xfId="2145"/>
    <cellStyle name="标题 2 13 2" xfId="2146"/>
    <cellStyle name="标题 2 13 3" xfId="2147"/>
    <cellStyle name="标题 2 14" xfId="2148"/>
    <cellStyle name="标题 2 14 2" xfId="2149"/>
    <cellStyle name="标题 2 14 3" xfId="2150"/>
    <cellStyle name="标题 2 15" xfId="2151"/>
    <cellStyle name="标题 2 15 2" xfId="2152"/>
    <cellStyle name="标题 2 15 3" xfId="2153"/>
    <cellStyle name="标题 2 16" xfId="2154"/>
    <cellStyle name="标题 2 16 2" xfId="2155"/>
    <cellStyle name="标题 2 16 3" xfId="2156"/>
    <cellStyle name="标题 2 17" xfId="2157"/>
    <cellStyle name="标题 2 17 2" xfId="2158"/>
    <cellStyle name="标题 2 17 3" xfId="2159"/>
    <cellStyle name="标题 2 18" xfId="2160"/>
    <cellStyle name="标题 2 18 2" xfId="2161"/>
    <cellStyle name="标题 2 18 3" xfId="2162"/>
    <cellStyle name="标题 2 19" xfId="2163"/>
    <cellStyle name="标题 2 19 2" xfId="2164"/>
    <cellStyle name="标题 2 19 3" xfId="2165"/>
    <cellStyle name="标题 2 2" xfId="2166"/>
    <cellStyle name="标题 2 2 2" xfId="2167"/>
    <cellStyle name="标题 2 2 2 2" xfId="2168"/>
    <cellStyle name="标题 2 2 2 3" xfId="2169"/>
    <cellStyle name="标题 2 2 3" xfId="2170"/>
    <cellStyle name="标题 2 2 3 2" xfId="2171"/>
    <cellStyle name="标题 2 2 3 3" xfId="2172"/>
    <cellStyle name="标题 2 20" xfId="2173"/>
    <cellStyle name="标题 2 20 2" xfId="2174"/>
    <cellStyle name="标题 2 20 3" xfId="2175"/>
    <cellStyle name="标题 2 21" xfId="2176"/>
    <cellStyle name="标题 2 21 2" xfId="2177"/>
    <cellStyle name="标题 2 21 3" xfId="2178"/>
    <cellStyle name="标题 2 22" xfId="2179"/>
    <cellStyle name="标题 2 22 2" xfId="2180"/>
    <cellStyle name="标题 2 22 3" xfId="2181"/>
    <cellStyle name="标题 2 23" xfId="2182"/>
    <cellStyle name="标题 2 23 2" xfId="2183"/>
    <cellStyle name="标题 2 23 3" xfId="2184"/>
    <cellStyle name="标题 2 24" xfId="2185"/>
    <cellStyle name="标题 2 24 2" xfId="2186"/>
    <cellStyle name="标题 2 24 3" xfId="2187"/>
    <cellStyle name="标题 2 25" xfId="2188"/>
    <cellStyle name="标题 2 25 2" xfId="2189"/>
    <cellStyle name="标题 2 25 3" xfId="2190"/>
    <cellStyle name="标题 2 26" xfId="2191"/>
    <cellStyle name="标题 2 27" xfId="2192"/>
    <cellStyle name="标题 2 28" xfId="2193"/>
    <cellStyle name="标题 2 3" xfId="2194"/>
    <cellStyle name="标题 2 3 2" xfId="2195"/>
    <cellStyle name="标题 2 3 2 2" xfId="2196"/>
    <cellStyle name="标题 2 3 2 3" xfId="2197"/>
    <cellStyle name="标题 2 3 3" xfId="2198"/>
    <cellStyle name="标题 2 3 3 2" xfId="2199"/>
    <cellStyle name="标题 2 3 3 3" xfId="2200"/>
    <cellStyle name="标题 2 4" xfId="2201"/>
    <cellStyle name="标题 2 4 2" xfId="2202"/>
    <cellStyle name="标题 2 4 2 2" xfId="2203"/>
    <cellStyle name="标题 2 4 2 3" xfId="2204"/>
    <cellStyle name="标题 2 4 3" xfId="2205"/>
    <cellStyle name="标题 2 4 3 2" xfId="2206"/>
    <cellStyle name="标题 2 4 3 3" xfId="2207"/>
    <cellStyle name="标题 2 5" xfId="2208"/>
    <cellStyle name="标题 2 5 2" xfId="2209"/>
    <cellStyle name="标题 2 5 3" xfId="2210"/>
    <cellStyle name="标题 2 6" xfId="2211"/>
    <cellStyle name="标题 2 6 2" xfId="2212"/>
    <cellStyle name="标题 2 6 3" xfId="2213"/>
    <cellStyle name="标题 2 7" xfId="2214"/>
    <cellStyle name="标题 2 7 2" xfId="2215"/>
    <cellStyle name="标题 2 7 3" xfId="2216"/>
    <cellStyle name="标题 2 8" xfId="2217"/>
    <cellStyle name="标题 2 8 2" xfId="2218"/>
    <cellStyle name="标题 2 8 3" xfId="2219"/>
    <cellStyle name="标题 2 9" xfId="2220"/>
    <cellStyle name="标题 2 9 2" xfId="2221"/>
    <cellStyle name="标题 2 9 3" xfId="2222"/>
    <cellStyle name="标题 20" xfId="2223"/>
    <cellStyle name="标题 20 2" xfId="2224"/>
    <cellStyle name="标题 20 3" xfId="2225"/>
    <cellStyle name="标题 21" xfId="2226"/>
    <cellStyle name="标题 21 2" xfId="2227"/>
    <cellStyle name="标题 21 3" xfId="2228"/>
    <cellStyle name="标题 22" xfId="2229"/>
    <cellStyle name="标题 22 2" xfId="2230"/>
    <cellStyle name="标题 22 3" xfId="2231"/>
    <cellStyle name="标题 23" xfId="2232"/>
    <cellStyle name="标题 23 2" xfId="2233"/>
    <cellStyle name="标题 23 3" xfId="2234"/>
    <cellStyle name="标题 24" xfId="2235"/>
    <cellStyle name="标题 24 2" xfId="2236"/>
    <cellStyle name="标题 24 3" xfId="2237"/>
    <cellStyle name="标题 25" xfId="2238"/>
    <cellStyle name="标题 25 2" xfId="2239"/>
    <cellStyle name="标题 25 3" xfId="2240"/>
    <cellStyle name="标题 26" xfId="2241"/>
    <cellStyle name="标题 26 2" xfId="2242"/>
    <cellStyle name="标题 26 3" xfId="2243"/>
    <cellStyle name="标题 27" xfId="2244"/>
    <cellStyle name="标题 27 2" xfId="2245"/>
    <cellStyle name="标题 27 3" xfId="2246"/>
    <cellStyle name="标题 28" xfId="2247"/>
    <cellStyle name="标题 28 2" xfId="2248"/>
    <cellStyle name="标题 28 3" xfId="2249"/>
    <cellStyle name="标题 29" xfId="2250"/>
    <cellStyle name="标题 3 10" xfId="2251"/>
    <cellStyle name="标题 3 10 2" xfId="2252"/>
    <cellStyle name="标题 3 10 3" xfId="2253"/>
    <cellStyle name="标题 3 11" xfId="2254"/>
    <cellStyle name="标题 3 11 2" xfId="2255"/>
    <cellStyle name="标题 3 11 3" xfId="2256"/>
    <cellStyle name="标题 3 12" xfId="2257"/>
    <cellStyle name="标题 3 12 2" xfId="2258"/>
    <cellStyle name="标题 3 12 3" xfId="2259"/>
    <cellStyle name="标题 3 13" xfId="2260"/>
    <cellStyle name="标题 3 13 2" xfId="2261"/>
    <cellStyle name="标题 3 13 3" xfId="2262"/>
    <cellStyle name="标题 3 14" xfId="2263"/>
    <cellStyle name="标题 3 14 2" xfId="2264"/>
    <cellStyle name="标题 3 14 3" xfId="2265"/>
    <cellStyle name="标题 3 15" xfId="2266"/>
    <cellStyle name="标题 3 15 2" xfId="2267"/>
    <cellStyle name="标题 3 15 3" xfId="2268"/>
    <cellStyle name="标题 3 16" xfId="2269"/>
    <cellStyle name="标题 3 16 2" xfId="2270"/>
    <cellStyle name="标题 3 16 3" xfId="2271"/>
    <cellStyle name="标题 3 17" xfId="2272"/>
    <cellStyle name="标题 3 17 2" xfId="2273"/>
    <cellStyle name="标题 3 17 3" xfId="2274"/>
    <cellStyle name="标题 3 18" xfId="2275"/>
    <cellStyle name="标题 3 18 2" xfId="2276"/>
    <cellStyle name="标题 3 18 3" xfId="2277"/>
    <cellStyle name="标题 3 19" xfId="2278"/>
    <cellStyle name="标题 3 19 2" xfId="2279"/>
    <cellStyle name="标题 3 19 3" xfId="2280"/>
    <cellStyle name="标题 3 2" xfId="2281"/>
    <cellStyle name="标题 3 2 2" xfId="2282"/>
    <cellStyle name="标题 3 2 2 2" xfId="2283"/>
    <cellStyle name="标题 3 2 2 3" xfId="2284"/>
    <cellStyle name="标题 3 2 3" xfId="2285"/>
    <cellStyle name="标题 3 2 3 2" xfId="2286"/>
    <cellStyle name="标题 3 2 3 3" xfId="2287"/>
    <cellStyle name="标题 3 20" xfId="2288"/>
    <cellStyle name="标题 3 20 2" xfId="2289"/>
    <cellStyle name="标题 3 20 3" xfId="2290"/>
    <cellStyle name="标题 3 21" xfId="2291"/>
    <cellStyle name="标题 3 21 2" xfId="2292"/>
    <cellStyle name="标题 3 21 3" xfId="2293"/>
    <cellStyle name="标题 3 22" xfId="2294"/>
    <cellStyle name="标题 3 22 2" xfId="2295"/>
    <cellStyle name="标题 3 22 3" xfId="2296"/>
    <cellStyle name="标题 3 23" xfId="2297"/>
    <cellStyle name="标题 3 23 2" xfId="2298"/>
    <cellStyle name="标题 3 23 3" xfId="2299"/>
    <cellStyle name="标题 3 24" xfId="2300"/>
    <cellStyle name="标题 3 24 2" xfId="2301"/>
    <cellStyle name="标题 3 24 3" xfId="2302"/>
    <cellStyle name="标题 3 25" xfId="2303"/>
    <cellStyle name="标题 3 25 2" xfId="2304"/>
    <cellStyle name="标题 3 25 3" xfId="2305"/>
    <cellStyle name="标题 3 26" xfId="2306"/>
    <cellStyle name="标题 3 27" xfId="2307"/>
    <cellStyle name="标题 3 28" xfId="2308"/>
    <cellStyle name="标题 3 3" xfId="2309"/>
    <cellStyle name="标题 3 3 2" xfId="2310"/>
    <cellStyle name="标题 3 3 2 2" xfId="2311"/>
    <cellStyle name="标题 3 3 2 3" xfId="2312"/>
    <cellStyle name="标题 3 3 3" xfId="2313"/>
    <cellStyle name="标题 3 3 3 2" xfId="2314"/>
    <cellStyle name="标题 3 3 3 3" xfId="2315"/>
    <cellStyle name="标题 3 4" xfId="2316"/>
    <cellStyle name="标题 3 4 2" xfId="2317"/>
    <cellStyle name="标题 3 4 2 2" xfId="2318"/>
    <cellStyle name="标题 3 4 2 3" xfId="2319"/>
    <cellStyle name="标题 3 4 3" xfId="2320"/>
    <cellStyle name="标题 3 4 3 2" xfId="2321"/>
    <cellStyle name="标题 3 4 3 3" xfId="2322"/>
    <cellStyle name="标题 3 5" xfId="2323"/>
    <cellStyle name="标题 3 5 2" xfId="2324"/>
    <cellStyle name="标题 3 5 3" xfId="2325"/>
    <cellStyle name="标题 3 6" xfId="2326"/>
    <cellStyle name="标题 3 6 2" xfId="2327"/>
    <cellStyle name="标题 3 6 3" xfId="2328"/>
    <cellStyle name="标题 3 7" xfId="2329"/>
    <cellStyle name="标题 3 7 2" xfId="2330"/>
    <cellStyle name="标题 3 7 3" xfId="2331"/>
    <cellStyle name="标题 3 8" xfId="2332"/>
    <cellStyle name="标题 3 8 2" xfId="2333"/>
    <cellStyle name="标题 3 8 3" xfId="2334"/>
    <cellStyle name="标题 3 9" xfId="2335"/>
    <cellStyle name="标题 3 9 2" xfId="2336"/>
    <cellStyle name="标题 3 9 3" xfId="2337"/>
    <cellStyle name="标题 30" xfId="2338"/>
    <cellStyle name="标题 31" xfId="2339"/>
    <cellStyle name="标题 4 10" xfId="2340"/>
    <cellStyle name="标题 4 10 2" xfId="2341"/>
    <cellStyle name="标题 4 10 3" xfId="2342"/>
    <cellStyle name="标题 4 11" xfId="2343"/>
    <cellStyle name="标题 4 11 2" xfId="2344"/>
    <cellStyle name="标题 4 11 3" xfId="2345"/>
    <cellStyle name="标题 4 12" xfId="2346"/>
    <cellStyle name="标题 4 12 2" xfId="2347"/>
    <cellStyle name="标题 4 12 3" xfId="2348"/>
    <cellStyle name="标题 4 13" xfId="2349"/>
    <cellStyle name="标题 4 13 2" xfId="2350"/>
    <cellStyle name="标题 4 13 3" xfId="2351"/>
    <cellStyle name="标题 4 14" xfId="2352"/>
    <cellStyle name="标题 4 14 2" xfId="2353"/>
    <cellStyle name="标题 4 14 3" xfId="2354"/>
    <cellStyle name="标题 4 15" xfId="2355"/>
    <cellStyle name="标题 4 15 2" xfId="2356"/>
    <cellStyle name="标题 4 15 3" xfId="2357"/>
    <cellStyle name="标题 4 16" xfId="2358"/>
    <cellStyle name="标题 4 16 2" xfId="2359"/>
    <cellStyle name="标题 4 16 3" xfId="2360"/>
    <cellStyle name="标题 4 17" xfId="2361"/>
    <cellStyle name="标题 4 17 2" xfId="2362"/>
    <cellStyle name="标题 4 17 3" xfId="2363"/>
    <cellStyle name="标题 4 18" xfId="2364"/>
    <cellStyle name="标题 4 18 2" xfId="2365"/>
    <cellStyle name="标题 4 18 3" xfId="2366"/>
    <cellStyle name="标题 4 19" xfId="2367"/>
    <cellStyle name="标题 4 19 2" xfId="2368"/>
    <cellStyle name="标题 4 19 3" xfId="2369"/>
    <cellStyle name="标题 4 2" xfId="2370"/>
    <cellStyle name="标题 4 2 2" xfId="2371"/>
    <cellStyle name="标题 4 2 2 2" xfId="2372"/>
    <cellStyle name="标题 4 2 2 3" xfId="2373"/>
    <cellStyle name="标题 4 2 3" xfId="2374"/>
    <cellStyle name="标题 4 2 3 2" xfId="2375"/>
    <cellStyle name="标题 4 2 3 3" xfId="2376"/>
    <cellStyle name="标题 4 20" xfId="2377"/>
    <cellStyle name="标题 4 20 2" xfId="2378"/>
    <cellStyle name="标题 4 20 3" xfId="2379"/>
    <cellStyle name="标题 4 21" xfId="2380"/>
    <cellStyle name="标题 4 21 2" xfId="2381"/>
    <cellStyle name="标题 4 21 3" xfId="2382"/>
    <cellStyle name="标题 4 22" xfId="2383"/>
    <cellStyle name="标题 4 22 2" xfId="2384"/>
    <cellStyle name="标题 4 22 3" xfId="2385"/>
    <cellStyle name="标题 4 23" xfId="2386"/>
    <cellStyle name="标题 4 23 2" xfId="2387"/>
    <cellStyle name="标题 4 23 3" xfId="2388"/>
    <cellStyle name="标题 4 24" xfId="2389"/>
    <cellStyle name="标题 4 24 2" xfId="2390"/>
    <cellStyle name="标题 4 24 3" xfId="2391"/>
    <cellStyle name="标题 4 25" xfId="2392"/>
    <cellStyle name="标题 4 25 2" xfId="2393"/>
    <cellStyle name="标题 4 25 3" xfId="2394"/>
    <cellStyle name="标题 4 26" xfId="2395"/>
    <cellStyle name="标题 4 27" xfId="2396"/>
    <cellStyle name="标题 4 28" xfId="2397"/>
    <cellStyle name="标题 4 3" xfId="2398"/>
    <cellStyle name="标题 4 3 2" xfId="2399"/>
    <cellStyle name="标题 4 3 2 2" xfId="2400"/>
    <cellStyle name="标题 4 3 2 3" xfId="2401"/>
    <cellStyle name="标题 4 3 3" xfId="2402"/>
    <cellStyle name="标题 4 3 3 2" xfId="2403"/>
    <cellStyle name="标题 4 3 3 3" xfId="2404"/>
    <cellStyle name="标题 4 4" xfId="2405"/>
    <cellStyle name="标题 4 4 2" xfId="2406"/>
    <cellStyle name="标题 4 4 2 2" xfId="2407"/>
    <cellStyle name="标题 4 4 2 3" xfId="2408"/>
    <cellStyle name="标题 4 4 3" xfId="2409"/>
    <cellStyle name="标题 4 4 3 2" xfId="2410"/>
    <cellStyle name="标题 4 4 3 3" xfId="2411"/>
    <cellStyle name="标题 4 5" xfId="2412"/>
    <cellStyle name="标题 4 5 2" xfId="2413"/>
    <cellStyle name="标题 4 5 3" xfId="2414"/>
    <cellStyle name="标题 4 6" xfId="2415"/>
    <cellStyle name="标题 4 6 2" xfId="2416"/>
    <cellStyle name="标题 4 6 3" xfId="2417"/>
    <cellStyle name="标题 4 7" xfId="2418"/>
    <cellStyle name="标题 4 7 2" xfId="2419"/>
    <cellStyle name="标题 4 7 3" xfId="2420"/>
    <cellStyle name="标题 4 8" xfId="2421"/>
    <cellStyle name="标题 4 8 2" xfId="2422"/>
    <cellStyle name="标题 4 8 3" xfId="2423"/>
    <cellStyle name="标题 4 9" xfId="2424"/>
    <cellStyle name="标题 4 9 2" xfId="2425"/>
    <cellStyle name="标题 4 9 3" xfId="2426"/>
    <cellStyle name="标题 5" xfId="2427"/>
    <cellStyle name="标题 5 2" xfId="2428"/>
    <cellStyle name="标题 5 2 2" xfId="2429"/>
    <cellStyle name="标题 5 2 3" xfId="2430"/>
    <cellStyle name="标题 5 3" xfId="2431"/>
    <cellStyle name="标题 5 3 2" xfId="2432"/>
    <cellStyle name="标题 5 3 3" xfId="2433"/>
    <cellStyle name="标题 6" xfId="2434"/>
    <cellStyle name="标题 6 2" xfId="2435"/>
    <cellStyle name="标题 6 2 2" xfId="2436"/>
    <cellStyle name="标题 6 2 3" xfId="2437"/>
    <cellStyle name="标题 6 3" xfId="2438"/>
    <cellStyle name="标题 6 3 2" xfId="2439"/>
    <cellStyle name="标题 6 3 3" xfId="2440"/>
    <cellStyle name="标题 7" xfId="2441"/>
    <cellStyle name="标题 7 2" xfId="2442"/>
    <cellStyle name="标题 7 2 2" xfId="2443"/>
    <cellStyle name="标题 7 2 3" xfId="2444"/>
    <cellStyle name="标题 7 3" xfId="2445"/>
    <cellStyle name="标题 7 3 2" xfId="2446"/>
    <cellStyle name="标题 7 3 3" xfId="2447"/>
    <cellStyle name="标题 8" xfId="2448"/>
    <cellStyle name="标题 8 2" xfId="2449"/>
    <cellStyle name="标题 8 3" xfId="2450"/>
    <cellStyle name="标题 9" xfId="2451"/>
    <cellStyle name="标题 9 2" xfId="2452"/>
    <cellStyle name="标题 9 3" xfId="2453"/>
    <cellStyle name="差 10" xfId="2454"/>
    <cellStyle name="差 10 2" xfId="2455"/>
    <cellStyle name="差 10 3" xfId="2456"/>
    <cellStyle name="差 11" xfId="2457"/>
    <cellStyle name="差 11 2" xfId="2458"/>
    <cellStyle name="差 11 3" xfId="2459"/>
    <cellStyle name="差 12" xfId="2460"/>
    <cellStyle name="差 12 2" xfId="2461"/>
    <cellStyle name="差 12 3" xfId="2462"/>
    <cellStyle name="差 13" xfId="2463"/>
    <cellStyle name="差 13 2" xfId="2464"/>
    <cellStyle name="差 13 3" xfId="2465"/>
    <cellStyle name="差 14" xfId="2466"/>
    <cellStyle name="差 14 2" xfId="2467"/>
    <cellStyle name="差 14 3" xfId="2468"/>
    <cellStyle name="差 15" xfId="2469"/>
    <cellStyle name="差 15 2" xfId="2470"/>
    <cellStyle name="差 15 3" xfId="2471"/>
    <cellStyle name="差 16" xfId="2472"/>
    <cellStyle name="差 16 2" xfId="2473"/>
    <cellStyle name="差 16 3" xfId="2474"/>
    <cellStyle name="差 17" xfId="2475"/>
    <cellStyle name="差 17 2" xfId="2476"/>
    <cellStyle name="差 17 3" xfId="2477"/>
    <cellStyle name="差 18" xfId="2478"/>
    <cellStyle name="差 18 2" xfId="2479"/>
    <cellStyle name="差 18 3" xfId="2480"/>
    <cellStyle name="差 19" xfId="2481"/>
    <cellStyle name="差 19 2" xfId="2482"/>
    <cellStyle name="差 19 3" xfId="2483"/>
    <cellStyle name="差 2" xfId="2484"/>
    <cellStyle name="差 2 2" xfId="2485"/>
    <cellStyle name="差 2 2 2" xfId="2486"/>
    <cellStyle name="差 2 2 3" xfId="2487"/>
    <cellStyle name="差 2 3" xfId="2488"/>
    <cellStyle name="差 2 3 2" xfId="2489"/>
    <cellStyle name="差 2 3 3" xfId="2490"/>
    <cellStyle name="差 20" xfId="2491"/>
    <cellStyle name="差 20 2" xfId="2492"/>
    <cellStyle name="差 20 3" xfId="2493"/>
    <cellStyle name="差 21" xfId="2494"/>
    <cellStyle name="差 21 2" xfId="2495"/>
    <cellStyle name="差 21 3" xfId="2496"/>
    <cellStyle name="差 22" xfId="2497"/>
    <cellStyle name="差 22 2" xfId="2498"/>
    <cellStyle name="差 22 3" xfId="2499"/>
    <cellStyle name="差 23" xfId="2500"/>
    <cellStyle name="差 23 2" xfId="2501"/>
    <cellStyle name="差 23 3" xfId="2502"/>
    <cellStyle name="差 24" xfId="2503"/>
    <cellStyle name="差 24 2" xfId="2504"/>
    <cellStyle name="差 24 3" xfId="2505"/>
    <cellStyle name="差 25" xfId="2506"/>
    <cellStyle name="差 25 2" xfId="2507"/>
    <cellStyle name="差 25 3" xfId="2508"/>
    <cellStyle name="差 26" xfId="2509"/>
    <cellStyle name="差 27" xfId="2510"/>
    <cellStyle name="差 28" xfId="2511"/>
    <cellStyle name="差 3" xfId="2512"/>
    <cellStyle name="差 3 2" xfId="2513"/>
    <cellStyle name="差 3 2 2" xfId="2514"/>
    <cellStyle name="差 3 2 3" xfId="2515"/>
    <cellStyle name="差 3 3" xfId="2516"/>
    <cellStyle name="差 3 3 2" xfId="2517"/>
    <cellStyle name="差 3 3 3" xfId="2518"/>
    <cellStyle name="差 4" xfId="2519"/>
    <cellStyle name="差 4 2" xfId="2520"/>
    <cellStyle name="差 4 2 2" xfId="2521"/>
    <cellStyle name="差 4 2 3" xfId="2522"/>
    <cellStyle name="差 4 3" xfId="2523"/>
    <cellStyle name="差 4 3 2" xfId="2524"/>
    <cellStyle name="差 4 3 3" xfId="2525"/>
    <cellStyle name="差 5" xfId="2526"/>
    <cellStyle name="差 5 2" xfId="2527"/>
    <cellStyle name="差 5 3" xfId="2528"/>
    <cellStyle name="差 6" xfId="2529"/>
    <cellStyle name="差 6 2" xfId="2530"/>
    <cellStyle name="差 6 3" xfId="2531"/>
    <cellStyle name="差 7" xfId="2532"/>
    <cellStyle name="差 7 2" xfId="2533"/>
    <cellStyle name="差 7 3" xfId="2534"/>
    <cellStyle name="差 8" xfId="2535"/>
    <cellStyle name="差 8 2" xfId="2536"/>
    <cellStyle name="差 8 3" xfId="2537"/>
    <cellStyle name="差 9" xfId="2538"/>
    <cellStyle name="差 9 2" xfId="2539"/>
    <cellStyle name="差 9 3" xfId="2540"/>
    <cellStyle name="差_StartUp" xfId="2541"/>
    <cellStyle name="差_StartUp 2" xfId="2542"/>
    <cellStyle name="差_洋口港开发区" xfId="2543"/>
    <cellStyle name="常规" xfId="0" builtinId="0"/>
    <cellStyle name="常规 2 2" xfId="2544"/>
    <cellStyle name="常规 2 2 2" xfId="2545"/>
    <cellStyle name="常规 2 2 2 2" xfId="2546"/>
    <cellStyle name="常规 2 2 2 2 2" xfId="2547"/>
    <cellStyle name="常规 2 2 2 2 2 2" xfId="2548"/>
    <cellStyle name="常规 2 2 2 2 3" xfId="2549"/>
    <cellStyle name="常规 2 2 2 3" xfId="2550"/>
    <cellStyle name="常规 2 2 2 3 2" xfId="2551"/>
    <cellStyle name="常规 2 2 2 3 2 2" xfId="2552"/>
    <cellStyle name="常规 2 2 2 3 3" xfId="2553"/>
    <cellStyle name="常规 2 2 2 3_2015年人代会草案" xfId="2554"/>
    <cellStyle name="常规 2 2 2 4" xfId="2555"/>
    <cellStyle name="常规 2 2 2 4 2" xfId="2556"/>
    <cellStyle name="常规 2 2 2 5" xfId="2557"/>
    <cellStyle name="常规 2 2 2_2015年人代会草案" xfId="2558"/>
    <cellStyle name="常规 2 2 3" xfId="2559"/>
    <cellStyle name="常规 2 3" xfId="2560"/>
    <cellStyle name="常规 2 3 2" xfId="2561"/>
    <cellStyle name="常规 2 3 2 2" xfId="2562"/>
    <cellStyle name="常规 2 3 2 2 2" xfId="2563"/>
    <cellStyle name="常规 2 3 2 2_江苏省2014年预算执行情况、江苏省2015年预算（草案）(样表)" xfId="2564"/>
    <cellStyle name="常规 2 3 2 3" xfId="2565"/>
    <cellStyle name="常规 2 3 2 3 2" xfId="2566"/>
    <cellStyle name="常规 2 3 2 4" xfId="2567"/>
    <cellStyle name="常规 2 3 3" xfId="2568"/>
    <cellStyle name="常规 2 3_2015年人代会草案" xfId="2569"/>
    <cellStyle name="常规 2 4" xfId="2570"/>
    <cellStyle name="常规 2 4 2" xfId="2571"/>
    <cellStyle name="常规 2 4 3" xfId="2572"/>
    <cellStyle name="常规 2 4 4" xfId="2573"/>
    <cellStyle name="常规 2 4 5" xfId="2574"/>
    <cellStyle name="常规 2 4 6" xfId="2575"/>
    <cellStyle name="常规 2 5" xfId="2576"/>
    <cellStyle name="常规 2 5 2" xfId="2577"/>
    <cellStyle name="常规 2 5 3" xfId="2578"/>
    <cellStyle name="常规 2 6" xfId="2579"/>
    <cellStyle name="常规 2 7" xfId="2580"/>
    <cellStyle name="常规 2 8" xfId="2581"/>
    <cellStyle name="常规 3 2" xfId="2582"/>
    <cellStyle name="常规 3 3" xfId="2583"/>
    <cellStyle name="常规 3 4" xfId="2584"/>
    <cellStyle name="常规 4 2" xfId="2585"/>
    <cellStyle name="常规 4 2 2" xfId="2586"/>
    <cellStyle name="常规 4 3" xfId="2587"/>
    <cellStyle name="常规 4 4" xfId="2588"/>
    <cellStyle name="常规 5 2" xfId="2589"/>
    <cellStyle name="常规 5 3" xfId="2590"/>
    <cellStyle name="常规 5 4" xfId="2591"/>
    <cellStyle name="常规 6 2" xfId="2592"/>
    <cellStyle name="常规 6 3" xfId="2593"/>
    <cellStyle name="常规 6 4" xfId="2594"/>
    <cellStyle name="常规 7 2" xfId="2595"/>
    <cellStyle name="常规 7 2 2" xfId="2596"/>
    <cellStyle name="常规 7 2_江苏省2014年预算执行情况、江苏省2015年预算（草案）(样表)" xfId="2597"/>
    <cellStyle name="常规 7 3" xfId="2598"/>
    <cellStyle name="常规 7 4" xfId="2599"/>
    <cellStyle name="常规 8 2" xfId="2600"/>
    <cellStyle name="常规 8 3" xfId="2601"/>
    <cellStyle name="常规 8 4" xfId="2602"/>
    <cellStyle name="常规 9 2" xfId="2603"/>
    <cellStyle name="常规 9 3" xfId="2604"/>
    <cellStyle name="常规 9 4" xfId="2605"/>
    <cellStyle name="好 10" xfId="2606"/>
    <cellStyle name="好 10 2" xfId="2607"/>
    <cellStyle name="好 10 3" xfId="2608"/>
    <cellStyle name="好 11" xfId="2609"/>
    <cellStyle name="好 11 2" xfId="2610"/>
    <cellStyle name="好 11 3" xfId="2611"/>
    <cellStyle name="好 12" xfId="2612"/>
    <cellStyle name="好 12 2" xfId="2613"/>
    <cellStyle name="好 12 3" xfId="2614"/>
    <cellStyle name="好 13" xfId="2615"/>
    <cellStyle name="好 13 2" xfId="2616"/>
    <cellStyle name="好 13 3" xfId="2617"/>
    <cellStyle name="好 14" xfId="2618"/>
    <cellStyle name="好 14 2" xfId="2619"/>
    <cellStyle name="好 14 3" xfId="2620"/>
    <cellStyle name="好 15" xfId="2621"/>
    <cellStyle name="好 15 2" xfId="2622"/>
    <cellStyle name="好 15 3" xfId="2623"/>
    <cellStyle name="好 16" xfId="2624"/>
    <cellStyle name="好 16 2" xfId="2625"/>
    <cellStyle name="好 16 3" xfId="2626"/>
    <cellStyle name="好 17" xfId="2627"/>
    <cellStyle name="好 17 2" xfId="2628"/>
    <cellStyle name="好 17 3" xfId="2629"/>
    <cellStyle name="好 18" xfId="2630"/>
    <cellStyle name="好 18 2" xfId="2631"/>
    <cellStyle name="好 18 3" xfId="2632"/>
    <cellStyle name="好 19" xfId="2633"/>
    <cellStyle name="好 19 2" xfId="2634"/>
    <cellStyle name="好 19 3" xfId="2635"/>
    <cellStyle name="好 2" xfId="2636"/>
    <cellStyle name="好 2 2" xfId="2637"/>
    <cellStyle name="好 2 2 2" xfId="2638"/>
    <cellStyle name="好 2 2 3" xfId="2639"/>
    <cellStyle name="好 2 3" xfId="2640"/>
    <cellStyle name="好 2 3 2" xfId="2641"/>
    <cellStyle name="好 2 3 3" xfId="2642"/>
    <cellStyle name="好 20" xfId="2643"/>
    <cellStyle name="好 20 2" xfId="2644"/>
    <cellStyle name="好 20 3" xfId="2645"/>
    <cellStyle name="好 21" xfId="2646"/>
    <cellStyle name="好 21 2" xfId="2647"/>
    <cellStyle name="好 21 3" xfId="2648"/>
    <cellStyle name="好 22" xfId="2649"/>
    <cellStyle name="好 22 2" xfId="2650"/>
    <cellStyle name="好 22 3" xfId="2651"/>
    <cellStyle name="好 23" xfId="2652"/>
    <cellStyle name="好 23 2" xfId="2653"/>
    <cellStyle name="好 23 3" xfId="2654"/>
    <cellStyle name="好 24" xfId="2655"/>
    <cellStyle name="好 24 2" xfId="2656"/>
    <cellStyle name="好 24 3" xfId="2657"/>
    <cellStyle name="好 25" xfId="2658"/>
    <cellStyle name="好 25 2" xfId="2659"/>
    <cellStyle name="好 25 3" xfId="2660"/>
    <cellStyle name="好 26" xfId="2661"/>
    <cellStyle name="好 27" xfId="2662"/>
    <cellStyle name="好 28" xfId="2663"/>
    <cellStyle name="好 3" xfId="2664"/>
    <cellStyle name="好 3 2" xfId="2665"/>
    <cellStyle name="好 3 2 2" xfId="2666"/>
    <cellStyle name="好 3 2 3" xfId="2667"/>
    <cellStyle name="好 3 3" xfId="2668"/>
    <cellStyle name="好 3 3 2" xfId="2669"/>
    <cellStyle name="好 3 3 3" xfId="2670"/>
    <cellStyle name="好 4" xfId="2671"/>
    <cellStyle name="好 4 2" xfId="2672"/>
    <cellStyle name="好 4 2 2" xfId="2673"/>
    <cellStyle name="好 4 2 3" xfId="2674"/>
    <cellStyle name="好 4 3" xfId="2675"/>
    <cellStyle name="好 4 3 2" xfId="2676"/>
    <cellStyle name="好 4 3 3" xfId="2677"/>
    <cellStyle name="好 5" xfId="2678"/>
    <cellStyle name="好 5 2" xfId="2679"/>
    <cellStyle name="好 5 3" xfId="2680"/>
    <cellStyle name="好 6" xfId="2681"/>
    <cellStyle name="好 6 2" xfId="2682"/>
    <cellStyle name="好 6 3" xfId="2683"/>
    <cellStyle name="好 7" xfId="2684"/>
    <cellStyle name="好 7 2" xfId="2685"/>
    <cellStyle name="好 7 3" xfId="2686"/>
    <cellStyle name="好 8" xfId="2687"/>
    <cellStyle name="好 8 2" xfId="2688"/>
    <cellStyle name="好 8 3" xfId="2689"/>
    <cellStyle name="好 9" xfId="2690"/>
    <cellStyle name="好 9 2" xfId="2691"/>
    <cellStyle name="好 9 3" xfId="2692"/>
    <cellStyle name="好_StartUp" xfId="2693"/>
    <cellStyle name="好_StartUp 2" xfId="2694"/>
    <cellStyle name="好_洋口港开发区" xfId="2695"/>
    <cellStyle name="汇总 10" xfId="2696"/>
    <cellStyle name="汇总 10 2" xfId="2697"/>
    <cellStyle name="汇总 10 3" xfId="2698"/>
    <cellStyle name="汇总 11" xfId="2699"/>
    <cellStyle name="汇总 11 2" xfId="2700"/>
    <cellStyle name="汇总 11 3" xfId="2701"/>
    <cellStyle name="汇总 12" xfId="2702"/>
    <cellStyle name="汇总 12 2" xfId="2703"/>
    <cellStyle name="汇总 12 3" xfId="2704"/>
    <cellStyle name="汇总 13" xfId="2705"/>
    <cellStyle name="汇总 13 2" xfId="2706"/>
    <cellStyle name="汇总 13 3" xfId="2707"/>
    <cellStyle name="汇总 14" xfId="2708"/>
    <cellStyle name="汇总 14 2" xfId="2709"/>
    <cellStyle name="汇总 14 3" xfId="2710"/>
    <cellStyle name="汇总 15" xfId="2711"/>
    <cellStyle name="汇总 15 2" xfId="2712"/>
    <cellStyle name="汇总 15 3" xfId="2713"/>
    <cellStyle name="汇总 16" xfId="2714"/>
    <cellStyle name="汇总 16 2" xfId="2715"/>
    <cellStyle name="汇总 16 3" xfId="2716"/>
    <cellStyle name="汇总 17" xfId="2717"/>
    <cellStyle name="汇总 17 2" xfId="2718"/>
    <cellStyle name="汇总 17 3" xfId="2719"/>
    <cellStyle name="汇总 18" xfId="2720"/>
    <cellStyle name="汇总 18 2" xfId="2721"/>
    <cellStyle name="汇总 18 3" xfId="2722"/>
    <cellStyle name="汇总 19" xfId="2723"/>
    <cellStyle name="汇总 19 2" xfId="2724"/>
    <cellStyle name="汇总 19 3" xfId="2725"/>
    <cellStyle name="汇总 2" xfId="2726"/>
    <cellStyle name="汇总 2 2" xfId="2727"/>
    <cellStyle name="汇总 2 2 2" xfId="2728"/>
    <cellStyle name="汇总 2 2 3" xfId="2729"/>
    <cellStyle name="汇总 2 3" xfId="2730"/>
    <cellStyle name="汇总 2 3 2" xfId="2731"/>
    <cellStyle name="汇总 2 3 3" xfId="2732"/>
    <cellStyle name="汇总 20" xfId="2733"/>
    <cellStyle name="汇总 20 2" xfId="2734"/>
    <cellStyle name="汇总 20 3" xfId="2735"/>
    <cellStyle name="汇总 21" xfId="2736"/>
    <cellStyle name="汇总 21 2" xfId="2737"/>
    <cellStyle name="汇总 21 3" xfId="2738"/>
    <cellStyle name="汇总 22" xfId="2739"/>
    <cellStyle name="汇总 22 2" xfId="2740"/>
    <cellStyle name="汇总 22 3" xfId="2741"/>
    <cellStyle name="汇总 23" xfId="2742"/>
    <cellStyle name="汇总 23 2" xfId="2743"/>
    <cellStyle name="汇总 23 3" xfId="2744"/>
    <cellStyle name="汇总 24" xfId="2745"/>
    <cellStyle name="汇总 24 2" xfId="2746"/>
    <cellStyle name="汇总 24 3" xfId="2747"/>
    <cellStyle name="汇总 25" xfId="2748"/>
    <cellStyle name="汇总 25 2" xfId="2749"/>
    <cellStyle name="汇总 25 3" xfId="2750"/>
    <cellStyle name="汇总 26" xfId="2751"/>
    <cellStyle name="汇总 27" xfId="2752"/>
    <cellStyle name="汇总 28" xfId="2753"/>
    <cellStyle name="汇总 3" xfId="2754"/>
    <cellStyle name="汇总 3 2" xfId="2755"/>
    <cellStyle name="汇总 3 2 2" xfId="2756"/>
    <cellStyle name="汇总 3 2 3" xfId="2757"/>
    <cellStyle name="汇总 3 3" xfId="2758"/>
    <cellStyle name="汇总 3 3 2" xfId="2759"/>
    <cellStyle name="汇总 3 3 3" xfId="2760"/>
    <cellStyle name="汇总 4" xfId="2761"/>
    <cellStyle name="汇总 4 2" xfId="2762"/>
    <cellStyle name="汇总 4 2 2" xfId="2763"/>
    <cellStyle name="汇总 4 2 3" xfId="2764"/>
    <cellStyle name="汇总 4 3" xfId="2765"/>
    <cellStyle name="汇总 4 3 2" xfId="2766"/>
    <cellStyle name="汇总 4 3 3" xfId="2767"/>
    <cellStyle name="汇总 5" xfId="2768"/>
    <cellStyle name="汇总 5 2" xfId="2769"/>
    <cellStyle name="汇总 5 3" xfId="2770"/>
    <cellStyle name="汇总 6" xfId="2771"/>
    <cellStyle name="汇总 6 2" xfId="2772"/>
    <cellStyle name="汇总 6 3" xfId="2773"/>
    <cellStyle name="汇总 7" xfId="2774"/>
    <cellStyle name="汇总 7 2" xfId="2775"/>
    <cellStyle name="汇总 7 3" xfId="2776"/>
    <cellStyle name="汇总 8" xfId="2777"/>
    <cellStyle name="汇总 8 2" xfId="2778"/>
    <cellStyle name="汇总 8 3" xfId="2779"/>
    <cellStyle name="汇总 9" xfId="2780"/>
    <cellStyle name="汇总 9 2" xfId="2781"/>
    <cellStyle name="汇总 9 3" xfId="2782"/>
    <cellStyle name="计算 10" xfId="2783"/>
    <cellStyle name="计算 10 2" xfId="2784"/>
    <cellStyle name="计算 10 3" xfId="2785"/>
    <cellStyle name="计算 11" xfId="2786"/>
    <cellStyle name="计算 11 2" xfId="2787"/>
    <cellStyle name="计算 11 3" xfId="2788"/>
    <cellStyle name="计算 12" xfId="2789"/>
    <cellStyle name="计算 12 2" xfId="2790"/>
    <cellStyle name="计算 12 3" xfId="2791"/>
    <cellStyle name="计算 13" xfId="2792"/>
    <cellStyle name="计算 13 2" xfId="2793"/>
    <cellStyle name="计算 13 3" xfId="2794"/>
    <cellStyle name="计算 14" xfId="2795"/>
    <cellStyle name="计算 14 2" xfId="2796"/>
    <cellStyle name="计算 14 3" xfId="2797"/>
    <cellStyle name="计算 15" xfId="2798"/>
    <cellStyle name="计算 15 2" xfId="2799"/>
    <cellStyle name="计算 15 3" xfId="2800"/>
    <cellStyle name="计算 16" xfId="2801"/>
    <cellStyle name="计算 16 2" xfId="2802"/>
    <cellStyle name="计算 16 3" xfId="2803"/>
    <cellStyle name="计算 17" xfId="2804"/>
    <cellStyle name="计算 17 2" xfId="2805"/>
    <cellStyle name="计算 17 3" xfId="2806"/>
    <cellStyle name="计算 18" xfId="2807"/>
    <cellStyle name="计算 18 2" xfId="2808"/>
    <cellStyle name="计算 18 3" xfId="2809"/>
    <cellStyle name="计算 19" xfId="2810"/>
    <cellStyle name="计算 19 2" xfId="2811"/>
    <cellStyle name="计算 19 3" xfId="2812"/>
    <cellStyle name="计算 2" xfId="2813"/>
    <cellStyle name="计算 2 2" xfId="2814"/>
    <cellStyle name="计算 2 2 2" xfId="2815"/>
    <cellStyle name="计算 2 2 3" xfId="2816"/>
    <cellStyle name="计算 2 3" xfId="2817"/>
    <cellStyle name="计算 2 3 2" xfId="2818"/>
    <cellStyle name="计算 2 3 3" xfId="2819"/>
    <cellStyle name="计算 20" xfId="2820"/>
    <cellStyle name="计算 20 2" xfId="2821"/>
    <cellStyle name="计算 20 3" xfId="2822"/>
    <cellStyle name="计算 21" xfId="2823"/>
    <cellStyle name="计算 21 2" xfId="2824"/>
    <cellStyle name="计算 21 3" xfId="2825"/>
    <cellStyle name="计算 22" xfId="2826"/>
    <cellStyle name="计算 22 2" xfId="2827"/>
    <cellStyle name="计算 22 3" xfId="2828"/>
    <cellStyle name="计算 23" xfId="2829"/>
    <cellStyle name="计算 23 2" xfId="2830"/>
    <cellStyle name="计算 23 3" xfId="2831"/>
    <cellStyle name="计算 24" xfId="2832"/>
    <cellStyle name="计算 24 2" xfId="2833"/>
    <cellStyle name="计算 24 3" xfId="2834"/>
    <cellStyle name="计算 25" xfId="2835"/>
    <cellStyle name="计算 25 2" xfId="2836"/>
    <cellStyle name="计算 25 3" xfId="2837"/>
    <cellStyle name="计算 26" xfId="2838"/>
    <cellStyle name="计算 27" xfId="2839"/>
    <cellStyle name="计算 28" xfId="2840"/>
    <cellStyle name="计算 3" xfId="2841"/>
    <cellStyle name="计算 3 2" xfId="2842"/>
    <cellStyle name="计算 3 2 2" xfId="2843"/>
    <cellStyle name="计算 3 2 3" xfId="2844"/>
    <cellStyle name="计算 3 3" xfId="2845"/>
    <cellStyle name="计算 3 3 2" xfId="2846"/>
    <cellStyle name="计算 3 3 3" xfId="2847"/>
    <cellStyle name="计算 4" xfId="2848"/>
    <cellStyle name="计算 4 2" xfId="2849"/>
    <cellStyle name="计算 4 2 2" xfId="2850"/>
    <cellStyle name="计算 4 2 3" xfId="2851"/>
    <cellStyle name="计算 4 3" xfId="2852"/>
    <cellStyle name="计算 4 3 2" xfId="2853"/>
    <cellStyle name="计算 4 3 3" xfId="2854"/>
    <cellStyle name="计算 5" xfId="2855"/>
    <cellStyle name="计算 5 2" xfId="2856"/>
    <cellStyle name="计算 5 3" xfId="2857"/>
    <cellStyle name="计算 6" xfId="2858"/>
    <cellStyle name="计算 6 2" xfId="2859"/>
    <cellStyle name="计算 6 3" xfId="2860"/>
    <cellStyle name="计算 7" xfId="2861"/>
    <cellStyle name="计算 7 2" xfId="2862"/>
    <cellStyle name="计算 7 3" xfId="2863"/>
    <cellStyle name="计算 8" xfId="2864"/>
    <cellStyle name="计算 8 2" xfId="2865"/>
    <cellStyle name="计算 8 3" xfId="2866"/>
    <cellStyle name="计算 9" xfId="2867"/>
    <cellStyle name="计算 9 2" xfId="2868"/>
    <cellStyle name="计算 9 3" xfId="2869"/>
    <cellStyle name="检查单元格 10" xfId="2870"/>
    <cellStyle name="检查单元格 10 2" xfId="2871"/>
    <cellStyle name="检查单元格 10 3" xfId="2872"/>
    <cellStyle name="检查单元格 11" xfId="2873"/>
    <cellStyle name="检查单元格 11 2" xfId="2874"/>
    <cellStyle name="检查单元格 11 3" xfId="2875"/>
    <cellStyle name="检查单元格 12" xfId="2876"/>
    <cellStyle name="检查单元格 12 2" xfId="2877"/>
    <cellStyle name="检查单元格 12 3" xfId="2878"/>
    <cellStyle name="检查单元格 13" xfId="2879"/>
    <cellStyle name="检查单元格 13 2" xfId="2880"/>
    <cellStyle name="检查单元格 13 3" xfId="2881"/>
    <cellStyle name="检查单元格 14" xfId="2882"/>
    <cellStyle name="检查单元格 14 2" xfId="2883"/>
    <cellStyle name="检查单元格 14 3" xfId="2884"/>
    <cellStyle name="检查单元格 15" xfId="2885"/>
    <cellStyle name="检查单元格 15 2" xfId="2886"/>
    <cellStyle name="检查单元格 15 3" xfId="2887"/>
    <cellStyle name="检查单元格 16" xfId="2888"/>
    <cellStyle name="检查单元格 16 2" xfId="2889"/>
    <cellStyle name="检查单元格 16 3" xfId="2890"/>
    <cellStyle name="检查单元格 17" xfId="2891"/>
    <cellStyle name="检查单元格 17 2" xfId="2892"/>
    <cellStyle name="检查单元格 17 3" xfId="2893"/>
    <cellStyle name="检查单元格 18" xfId="2894"/>
    <cellStyle name="检查单元格 18 2" xfId="2895"/>
    <cellStyle name="检查单元格 18 3" xfId="2896"/>
    <cellStyle name="检查单元格 19" xfId="2897"/>
    <cellStyle name="检查单元格 19 2" xfId="2898"/>
    <cellStyle name="检查单元格 19 3" xfId="2899"/>
    <cellStyle name="检查单元格 2" xfId="2900"/>
    <cellStyle name="检查单元格 2 2" xfId="2901"/>
    <cellStyle name="检查单元格 2 2 2" xfId="2902"/>
    <cellStyle name="检查单元格 2 2 3" xfId="2903"/>
    <cellStyle name="检查单元格 2 3" xfId="2904"/>
    <cellStyle name="检查单元格 2 3 2" xfId="2905"/>
    <cellStyle name="检查单元格 2 3 3" xfId="2906"/>
    <cellStyle name="检查单元格 20" xfId="2907"/>
    <cellStyle name="检查单元格 20 2" xfId="2908"/>
    <cellStyle name="检查单元格 20 3" xfId="2909"/>
    <cellStyle name="检查单元格 21" xfId="2910"/>
    <cellStyle name="检查单元格 21 2" xfId="2911"/>
    <cellStyle name="检查单元格 21 3" xfId="2912"/>
    <cellStyle name="检查单元格 22" xfId="2913"/>
    <cellStyle name="检查单元格 22 2" xfId="2914"/>
    <cellStyle name="检查单元格 22 3" xfId="2915"/>
    <cellStyle name="检查单元格 23" xfId="2916"/>
    <cellStyle name="检查单元格 23 2" xfId="2917"/>
    <cellStyle name="检查单元格 23 3" xfId="2918"/>
    <cellStyle name="检查单元格 24" xfId="2919"/>
    <cellStyle name="检查单元格 24 2" xfId="2920"/>
    <cellStyle name="检查单元格 24 3" xfId="2921"/>
    <cellStyle name="检查单元格 25" xfId="2922"/>
    <cellStyle name="检查单元格 25 2" xfId="2923"/>
    <cellStyle name="检查单元格 25 3" xfId="2924"/>
    <cellStyle name="检查单元格 26" xfId="2925"/>
    <cellStyle name="检查单元格 27" xfId="2926"/>
    <cellStyle name="检查单元格 28" xfId="2927"/>
    <cellStyle name="检查单元格 3" xfId="2928"/>
    <cellStyle name="检查单元格 3 2" xfId="2929"/>
    <cellStyle name="检查单元格 3 2 2" xfId="2930"/>
    <cellStyle name="检查单元格 3 2 3" xfId="2931"/>
    <cellStyle name="检查单元格 3 3" xfId="2932"/>
    <cellStyle name="检查单元格 3 3 2" xfId="2933"/>
    <cellStyle name="检查单元格 3 3 3" xfId="2934"/>
    <cellStyle name="检查单元格 4" xfId="2935"/>
    <cellStyle name="检查单元格 4 2" xfId="2936"/>
    <cellStyle name="检查单元格 4 2 2" xfId="2937"/>
    <cellStyle name="检查单元格 4 2 3" xfId="2938"/>
    <cellStyle name="检查单元格 4 3" xfId="2939"/>
    <cellStyle name="检查单元格 4 3 2" xfId="2940"/>
    <cellStyle name="检查单元格 4 3 3" xfId="2941"/>
    <cellStyle name="检查单元格 5" xfId="2942"/>
    <cellStyle name="检查单元格 5 2" xfId="2943"/>
    <cellStyle name="检查单元格 5 3" xfId="2944"/>
    <cellStyle name="检查单元格 6" xfId="2945"/>
    <cellStyle name="检查单元格 6 2" xfId="2946"/>
    <cellStyle name="检查单元格 6 3" xfId="2947"/>
    <cellStyle name="检查单元格 7" xfId="2948"/>
    <cellStyle name="检查单元格 7 2" xfId="2949"/>
    <cellStyle name="检查单元格 7 3" xfId="2950"/>
    <cellStyle name="检查单元格 8" xfId="2951"/>
    <cellStyle name="检查单元格 8 2" xfId="2952"/>
    <cellStyle name="检查单元格 8 3" xfId="2953"/>
    <cellStyle name="检查单元格 9" xfId="2954"/>
    <cellStyle name="检查单元格 9 2" xfId="2955"/>
    <cellStyle name="检查单元格 9 3" xfId="2956"/>
    <cellStyle name="解释性文本 10" xfId="2957"/>
    <cellStyle name="解释性文本 10 2" xfId="2958"/>
    <cellStyle name="解释性文本 10 3" xfId="2959"/>
    <cellStyle name="解释性文本 11" xfId="2960"/>
    <cellStyle name="解释性文本 11 2" xfId="2961"/>
    <cellStyle name="解释性文本 11 3" xfId="2962"/>
    <cellStyle name="解释性文本 12" xfId="2963"/>
    <cellStyle name="解释性文本 12 2" xfId="2964"/>
    <cellStyle name="解释性文本 12 3" xfId="2965"/>
    <cellStyle name="解释性文本 13" xfId="2966"/>
    <cellStyle name="解释性文本 13 2" xfId="2967"/>
    <cellStyle name="解释性文本 13 3" xfId="2968"/>
    <cellStyle name="解释性文本 14" xfId="2969"/>
    <cellStyle name="解释性文本 14 2" xfId="2970"/>
    <cellStyle name="解释性文本 14 3" xfId="2971"/>
    <cellStyle name="解释性文本 15" xfId="2972"/>
    <cellStyle name="解释性文本 15 2" xfId="2973"/>
    <cellStyle name="解释性文本 15 3" xfId="2974"/>
    <cellStyle name="解释性文本 16" xfId="2975"/>
    <cellStyle name="解释性文本 16 2" xfId="2976"/>
    <cellStyle name="解释性文本 16 3" xfId="2977"/>
    <cellStyle name="解释性文本 17" xfId="2978"/>
    <cellStyle name="解释性文本 17 2" xfId="2979"/>
    <cellStyle name="解释性文本 17 3" xfId="2980"/>
    <cellStyle name="解释性文本 18" xfId="2981"/>
    <cellStyle name="解释性文本 18 2" xfId="2982"/>
    <cellStyle name="解释性文本 18 3" xfId="2983"/>
    <cellStyle name="解释性文本 19" xfId="2984"/>
    <cellStyle name="解释性文本 19 2" xfId="2985"/>
    <cellStyle name="解释性文本 19 3" xfId="2986"/>
    <cellStyle name="解释性文本 2" xfId="2987"/>
    <cellStyle name="解释性文本 2 2" xfId="2988"/>
    <cellStyle name="解释性文本 2 2 2" xfId="2989"/>
    <cellStyle name="解释性文本 2 2 3" xfId="2990"/>
    <cellStyle name="解释性文本 2 3" xfId="2991"/>
    <cellStyle name="解释性文本 2 3 2" xfId="2992"/>
    <cellStyle name="解释性文本 2 3 3" xfId="2993"/>
    <cellStyle name="解释性文本 20" xfId="2994"/>
    <cellStyle name="解释性文本 20 2" xfId="2995"/>
    <cellStyle name="解释性文本 20 3" xfId="2996"/>
    <cellStyle name="解释性文本 21" xfId="2997"/>
    <cellStyle name="解释性文本 21 2" xfId="2998"/>
    <cellStyle name="解释性文本 21 3" xfId="2999"/>
    <cellStyle name="解释性文本 22" xfId="3000"/>
    <cellStyle name="解释性文本 22 2" xfId="3001"/>
    <cellStyle name="解释性文本 22 3" xfId="3002"/>
    <cellStyle name="解释性文本 23" xfId="3003"/>
    <cellStyle name="解释性文本 23 2" xfId="3004"/>
    <cellStyle name="解释性文本 23 3" xfId="3005"/>
    <cellStyle name="解释性文本 24" xfId="3006"/>
    <cellStyle name="解释性文本 24 2" xfId="3007"/>
    <cellStyle name="解释性文本 24 3" xfId="3008"/>
    <cellStyle name="解释性文本 25" xfId="3009"/>
    <cellStyle name="解释性文本 25 2" xfId="3010"/>
    <cellStyle name="解释性文本 25 3" xfId="3011"/>
    <cellStyle name="解释性文本 26" xfId="3012"/>
    <cellStyle name="解释性文本 27" xfId="3013"/>
    <cellStyle name="解释性文本 28" xfId="3014"/>
    <cellStyle name="解释性文本 3" xfId="3015"/>
    <cellStyle name="解释性文本 3 2" xfId="3016"/>
    <cellStyle name="解释性文本 3 2 2" xfId="3017"/>
    <cellStyle name="解释性文本 3 2 3" xfId="3018"/>
    <cellStyle name="解释性文本 3 3" xfId="3019"/>
    <cellStyle name="解释性文本 3 3 2" xfId="3020"/>
    <cellStyle name="解释性文本 3 3 3" xfId="3021"/>
    <cellStyle name="解释性文本 4" xfId="3022"/>
    <cellStyle name="解释性文本 4 2" xfId="3023"/>
    <cellStyle name="解释性文本 4 2 2" xfId="3024"/>
    <cellStyle name="解释性文本 4 2 3" xfId="3025"/>
    <cellStyle name="解释性文本 4 3" xfId="3026"/>
    <cellStyle name="解释性文本 4 3 2" xfId="3027"/>
    <cellStyle name="解释性文本 4 3 3" xfId="3028"/>
    <cellStyle name="解释性文本 5" xfId="3029"/>
    <cellStyle name="解释性文本 5 2" xfId="3030"/>
    <cellStyle name="解释性文本 5 3" xfId="3031"/>
    <cellStyle name="解释性文本 6" xfId="3032"/>
    <cellStyle name="解释性文本 6 2" xfId="3033"/>
    <cellStyle name="解释性文本 6 3" xfId="3034"/>
    <cellStyle name="解释性文本 7" xfId="3035"/>
    <cellStyle name="解释性文本 7 2" xfId="3036"/>
    <cellStyle name="解释性文本 7 3" xfId="3037"/>
    <cellStyle name="解释性文本 8" xfId="3038"/>
    <cellStyle name="解释性文本 8 2" xfId="3039"/>
    <cellStyle name="解释性文本 8 3" xfId="3040"/>
    <cellStyle name="解释性文本 9" xfId="3041"/>
    <cellStyle name="解释性文本 9 2" xfId="3042"/>
    <cellStyle name="解释性文本 9 3" xfId="3043"/>
    <cellStyle name="警告文本 10" xfId="3044"/>
    <cellStyle name="警告文本 10 2" xfId="3045"/>
    <cellStyle name="警告文本 10 3" xfId="3046"/>
    <cellStyle name="警告文本 11" xfId="3047"/>
    <cellStyle name="警告文本 11 2" xfId="3048"/>
    <cellStyle name="警告文本 11 3" xfId="3049"/>
    <cellStyle name="警告文本 12" xfId="3050"/>
    <cellStyle name="警告文本 12 2" xfId="3051"/>
    <cellStyle name="警告文本 12 3" xfId="3052"/>
    <cellStyle name="警告文本 13" xfId="3053"/>
    <cellStyle name="警告文本 13 2" xfId="3054"/>
    <cellStyle name="警告文本 13 3" xfId="3055"/>
    <cellStyle name="警告文本 14" xfId="3056"/>
    <cellStyle name="警告文本 14 2" xfId="3057"/>
    <cellStyle name="警告文本 14 3" xfId="3058"/>
    <cellStyle name="警告文本 15" xfId="3059"/>
    <cellStyle name="警告文本 15 2" xfId="3060"/>
    <cellStyle name="警告文本 15 3" xfId="3061"/>
    <cellStyle name="警告文本 16" xfId="3062"/>
    <cellStyle name="警告文本 16 2" xfId="3063"/>
    <cellStyle name="警告文本 16 3" xfId="3064"/>
    <cellStyle name="警告文本 17" xfId="3065"/>
    <cellStyle name="警告文本 17 2" xfId="3066"/>
    <cellStyle name="警告文本 17 3" xfId="3067"/>
    <cellStyle name="警告文本 18" xfId="3068"/>
    <cellStyle name="警告文本 18 2" xfId="3069"/>
    <cellStyle name="警告文本 18 3" xfId="3070"/>
    <cellStyle name="警告文本 19" xfId="3071"/>
    <cellStyle name="警告文本 19 2" xfId="3072"/>
    <cellStyle name="警告文本 19 3" xfId="3073"/>
    <cellStyle name="警告文本 2" xfId="3074"/>
    <cellStyle name="警告文本 2 2" xfId="3075"/>
    <cellStyle name="警告文本 2 2 2" xfId="3076"/>
    <cellStyle name="警告文本 2 2 3" xfId="3077"/>
    <cellStyle name="警告文本 2 3" xfId="3078"/>
    <cellStyle name="警告文本 2 3 2" xfId="3079"/>
    <cellStyle name="警告文本 2 3 3" xfId="3080"/>
    <cellStyle name="警告文本 20" xfId="3081"/>
    <cellStyle name="警告文本 20 2" xfId="3082"/>
    <cellStyle name="警告文本 20 3" xfId="3083"/>
    <cellStyle name="警告文本 21" xfId="3084"/>
    <cellStyle name="警告文本 21 2" xfId="3085"/>
    <cellStyle name="警告文本 21 3" xfId="3086"/>
    <cellStyle name="警告文本 22" xfId="3087"/>
    <cellStyle name="警告文本 22 2" xfId="3088"/>
    <cellStyle name="警告文本 22 3" xfId="3089"/>
    <cellStyle name="警告文本 23" xfId="3090"/>
    <cellStyle name="警告文本 23 2" xfId="3091"/>
    <cellStyle name="警告文本 23 3" xfId="3092"/>
    <cellStyle name="警告文本 24" xfId="3093"/>
    <cellStyle name="警告文本 24 2" xfId="3094"/>
    <cellStyle name="警告文本 24 3" xfId="3095"/>
    <cellStyle name="警告文本 25" xfId="3096"/>
    <cellStyle name="警告文本 25 2" xfId="3097"/>
    <cellStyle name="警告文本 25 3" xfId="3098"/>
    <cellStyle name="警告文本 26" xfId="3099"/>
    <cellStyle name="警告文本 27" xfId="3100"/>
    <cellStyle name="警告文本 28" xfId="3101"/>
    <cellStyle name="警告文本 3" xfId="3102"/>
    <cellStyle name="警告文本 3 2" xfId="3103"/>
    <cellStyle name="警告文本 3 2 2" xfId="3104"/>
    <cellStyle name="警告文本 3 2 3" xfId="3105"/>
    <cellStyle name="警告文本 3 3" xfId="3106"/>
    <cellStyle name="警告文本 3 3 2" xfId="3107"/>
    <cellStyle name="警告文本 3 3 3" xfId="3108"/>
    <cellStyle name="警告文本 4" xfId="3109"/>
    <cellStyle name="警告文本 4 2" xfId="3110"/>
    <cellStyle name="警告文本 4 2 2" xfId="3111"/>
    <cellStyle name="警告文本 4 2 3" xfId="3112"/>
    <cellStyle name="警告文本 4 3" xfId="3113"/>
    <cellStyle name="警告文本 4 3 2" xfId="3114"/>
    <cellStyle name="警告文本 4 3 3" xfId="3115"/>
    <cellStyle name="警告文本 5" xfId="3116"/>
    <cellStyle name="警告文本 5 2" xfId="3117"/>
    <cellStyle name="警告文本 5 3" xfId="3118"/>
    <cellStyle name="警告文本 6" xfId="3119"/>
    <cellStyle name="警告文本 6 2" xfId="3120"/>
    <cellStyle name="警告文本 6 3" xfId="3121"/>
    <cellStyle name="警告文本 7" xfId="3122"/>
    <cellStyle name="警告文本 7 2" xfId="3123"/>
    <cellStyle name="警告文本 7 3" xfId="3124"/>
    <cellStyle name="警告文本 8" xfId="3125"/>
    <cellStyle name="警告文本 8 2" xfId="3126"/>
    <cellStyle name="警告文本 8 3" xfId="3127"/>
    <cellStyle name="警告文本 9" xfId="3128"/>
    <cellStyle name="警告文本 9 2" xfId="3129"/>
    <cellStyle name="警告文本 9 3" xfId="3130"/>
    <cellStyle name="链接单元格 10" xfId="3131"/>
    <cellStyle name="链接单元格 10 2" xfId="3132"/>
    <cellStyle name="链接单元格 10 3" xfId="3133"/>
    <cellStyle name="链接单元格 11" xfId="3134"/>
    <cellStyle name="链接单元格 11 2" xfId="3135"/>
    <cellStyle name="链接单元格 11 3" xfId="3136"/>
    <cellStyle name="链接单元格 12" xfId="3137"/>
    <cellStyle name="链接单元格 12 2" xfId="3138"/>
    <cellStyle name="链接单元格 12 3" xfId="3139"/>
    <cellStyle name="链接单元格 13" xfId="3140"/>
    <cellStyle name="链接单元格 13 2" xfId="3141"/>
    <cellStyle name="链接单元格 13 3" xfId="3142"/>
    <cellStyle name="链接单元格 14" xfId="3143"/>
    <cellStyle name="链接单元格 14 2" xfId="3144"/>
    <cellStyle name="链接单元格 14 3" xfId="3145"/>
    <cellStyle name="链接单元格 15" xfId="3146"/>
    <cellStyle name="链接单元格 15 2" xfId="3147"/>
    <cellStyle name="链接单元格 15 3" xfId="3148"/>
    <cellStyle name="链接单元格 16" xfId="3149"/>
    <cellStyle name="链接单元格 16 2" xfId="3150"/>
    <cellStyle name="链接单元格 16 3" xfId="3151"/>
    <cellStyle name="链接单元格 17" xfId="3152"/>
    <cellStyle name="链接单元格 17 2" xfId="3153"/>
    <cellStyle name="链接单元格 17 3" xfId="3154"/>
    <cellStyle name="链接单元格 18" xfId="3155"/>
    <cellStyle name="链接单元格 18 2" xfId="3156"/>
    <cellStyle name="链接单元格 18 3" xfId="3157"/>
    <cellStyle name="链接单元格 19" xfId="3158"/>
    <cellStyle name="链接单元格 19 2" xfId="3159"/>
    <cellStyle name="链接单元格 19 3" xfId="3160"/>
    <cellStyle name="链接单元格 2" xfId="3161"/>
    <cellStyle name="链接单元格 2 2" xfId="3162"/>
    <cellStyle name="链接单元格 2 2 2" xfId="3163"/>
    <cellStyle name="链接单元格 2 2 3" xfId="3164"/>
    <cellStyle name="链接单元格 2 3" xfId="3165"/>
    <cellStyle name="链接单元格 2 3 2" xfId="3166"/>
    <cellStyle name="链接单元格 2 3 3" xfId="3167"/>
    <cellStyle name="链接单元格 20" xfId="3168"/>
    <cellStyle name="链接单元格 20 2" xfId="3169"/>
    <cellStyle name="链接单元格 20 3" xfId="3170"/>
    <cellStyle name="链接单元格 21" xfId="3171"/>
    <cellStyle name="链接单元格 21 2" xfId="3172"/>
    <cellStyle name="链接单元格 21 3" xfId="3173"/>
    <cellStyle name="链接单元格 22" xfId="3174"/>
    <cellStyle name="链接单元格 22 2" xfId="3175"/>
    <cellStyle name="链接单元格 22 3" xfId="3176"/>
    <cellStyle name="链接单元格 23" xfId="3177"/>
    <cellStyle name="链接单元格 23 2" xfId="3178"/>
    <cellStyle name="链接单元格 23 3" xfId="3179"/>
    <cellStyle name="链接单元格 24" xfId="3180"/>
    <cellStyle name="链接单元格 24 2" xfId="3181"/>
    <cellStyle name="链接单元格 24 3" xfId="3182"/>
    <cellStyle name="链接单元格 25" xfId="3183"/>
    <cellStyle name="链接单元格 25 2" xfId="3184"/>
    <cellStyle name="链接单元格 25 3" xfId="3185"/>
    <cellStyle name="链接单元格 26" xfId="3186"/>
    <cellStyle name="链接单元格 27" xfId="3187"/>
    <cellStyle name="链接单元格 28" xfId="3188"/>
    <cellStyle name="链接单元格 3" xfId="3189"/>
    <cellStyle name="链接单元格 3 2" xfId="3190"/>
    <cellStyle name="链接单元格 3 2 2" xfId="3191"/>
    <cellStyle name="链接单元格 3 2 3" xfId="3192"/>
    <cellStyle name="链接单元格 3 3" xfId="3193"/>
    <cellStyle name="链接单元格 3 3 2" xfId="3194"/>
    <cellStyle name="链接单元格 3 3 3" xfId="3195"/>
    <cellStyle name="链接单元格 4" xfId="3196"/>
    <cellStyle name="链接单元格 4 2" xfId="3197"/>
    <cellStyle name="链接单元格 4 2 2" xfId="3198"/>
    <cellStyle name="链接单元格 4 2 3" xfId="3199"/>
    <cellStyle name="链接单元格 4 3" xfId="3200"/>
    <cellStyle name="链接单元格 4 3 2" xfId="3201"/>
    <cellStyle name="链接单元格 4 3 3" xfId="3202"/>
    <cellStyle name="链接单元格 5" xfId="3203"/>
    <cellStyle name="链接单元格 5 2" xfId="3204"/>
    <cellStyle name="链接单元格 5 3" xfId="3205"/>
    <cellStyle name="链接单元格 6" xfId="3206"/>
    <cellStyle name="链接单元格 6 2" xfId="3207"/>
    <cellStyle name="链接单元格 6 3" xfId="3208"/>
    <cellStyle name="链接单元格 7" xfId="3209"/>
    <cellStyle name="链接单元格 7 2" xfId="3210"/>
    <cellStyle name="链接单元格 7 3" xfId="3211"/>
    <cellStyle name="链接单元格 8" xfId="3212"/>
    <cellStyle name="链接单元格 8 2" xfId="3213"/>
    <cellStyle name="链接单元格 8 3" xfId="3214"/>
    <cellStyle name="链接单元格 9" xfId="3215"/>
    <cellStyle name="链接单元格 9 2" xfId="3216"/>
    <cellStyle name="链接单元格 9 3" xfId="3217"/>
    <cellStyle name="千位分隔 2" xfId="3218"/>
    <cellStyle name="千位分隔 2 2" xfId="3219"/>
    <cellStyle name="千位分隔 2 2 2" xfId="3220"/>
    <cellStyle name="千位分隔 2 3" xfId="3221"/>
    <cellStyle name="千位分隔 3" xfId="3222"/>
    <cellStyle name="千位分隔 3 2" xfId="3223"/>
    <cellStyle name="强调文字颜色 1 10" xfId="3224"/>
    <cellStyle name="强调文字颜色 1 10 2" xfId="3225"/>
    <cellStyle name="强调文字颜色 1 10 3" xfId="3226"/>
    <cellStyle name="强调文字颜色 1 11" xfId="3227"/>
    <cellStyle name="强调文字颜色 1 11 2" xfId="3228"/>
    <cellStyle name="强调文字颜色 1 11 3" xfId="3229"/>
    <cellStyle name="强调文字颜色 1 12" xfId="3230"/>
    <cellStyle name="强调文字颜色 1 12 2" xfId="3231"/>
    <cellStyle name="强调文字颜色 1 12 3" xfId="3232"/>
    <cellStyle name="强调文字颜色 1 13" xfId="3233"/>
    <cellStyle name="强调文字颜色 1 13 2" xfId="3234"/>
    <cellStyle name="强调文字颜色 1 13 3" xfId="3235"/>
    <cellStyle name="强调文字颜色 1 14" xfId="3236"/>
    <cellStyle name="强调文字颜色 1 14 2" xfId="3237"/>
    <cellStyle name="强调文字颜色 1 14 3" xfId="3238"/>
    <cellStyle name="强调文字颜色 1 15" xfId="3239"/>
    <cellStyle name="强调文字颜色 1 15 2" xfId="3240"/>
    <cellStyle name="强调文字颜色 1 15 3" xfId="3241"/>
    <cellStyle name="强调文字颜色 1 16" xfId="3242"/>
    <cellStyle name="强调文字颜色 1 16 2" xfId="3243"/>
    <cellStyle name="强调文字颜色 1 16 3" xfId="3244"/>
    <cellStyle name="强调文字颜色 1 17" xfId="3245"/>
    <cellStyle name="强调文字颜色 1 17 2" xfId="3246"/>
    <cellStyle name="强调文字颜色 1 17 3" xfId="3247"/>
    <cellStyle name="强调文字颜色 1 18" xfId="3248"/>
    <cellStyle name="强调文字颜色 1 18 2" xfId="3249"/>
    <cellStyle name="强调文字颜色 1 18 3" xfId="3250"/>
    <cellStyle name="强调文字颜色 1 19" xfId="3251"/>
    <cellStyle name="强调文字颜色 1 19 2" xfId="3252"/>
    <cellStyle name="强调文字颜色 1 19 3" xfId="3253"/>
    <cellStyle name="强调文字颜色 1 2" xfId="3254"/>
    <cellStyle name="强调文字颜色 1 2 2" xfId="3255"/>
    <cellStyle name="强调文字颜色 1 2 2 2" xfId="3256"/>
    <cellStyle name="强调文字颜色 1 2 2 3" xfId="3257"/>
    <cellStyle name="强调文字颜色 1 2 3" xfId="3258"/>
    <cellStyle name="强调文字颜色 1 2 3 2" xfId="3259"/>
    <cellStyle name="强调文字颜色 1 2 3 3" xfId="3260"/>
    <cellStyle name="强调文字颜色 1 20" xfId="3261"/>
    <cellStyle name="强调文字颜色 1 20 2" xfId="3262"/>
    <cellStyle name="强调文字颜色 1 20 3" xfId="3263"/>
    <cellStyle name="强调文字颜色 1 21" xfId="3264"/>
    <cellStyle name="强调文字颜色 1 21 2" xfId="3265"/>
    <cellStyle name="强调文字颜色 1 21 3" xfId="3266"/>
    <cellStyle name="强调文字颜色 1 22" xfId="3267"/>
    <cellStyle name="强调文字颜色 1 22 2" xfId="3268"/>
    <cellStyle name="强调文字颜色 1 22 3" xfId="3269"/>
    <cellStyle name="强调文字颜色 1 23" xfId="3270"/>
    <cellStyle name="强调文字颜色 1 23 2" xfId="3271"/>
    <cellStyle name="强调文字颜色 1 23 3" xfId="3272"/>
    <cellStyle name="强调文字颜色 1 24" xfId="3273"/>
    <cellStyle name="强调文字颜色 1 24 2" xfId="3274"/>
    <cellStyle name="强调文字颜色 1 24 3" xfId="3275"/>
    <cellStyle name="强调文字颜色 1 25" xfId="3276"/>
    <cellStyle name="强调文字颜色 1 25 2" xfId="3277"/>
    <cellStyle name="强调文字颜色 1 25 3" xfId="3278"/>
    <cellStyle name="强调文字颜色 1 3" xfId="3279"/>
    <cellStyle name="强调文字颜色 1 3 2" xfId="3280"/>
    <cellStyle name="强调文字颜色 1 3 2 2" xfId="3281"/>
    <cellStyle name="强调文字颜色 1 3 2 3" xfId="3282"/>
    <cellStyle name="强调文字颜色 1 3 3" xfId="3283"/>
    <cellStyle name="强调文字颜色 1 3 3 2" xfId="3284"/>
    <cellStyle name="强调文字颜色 1 3 3 3" xfId="3285"/>
    <cellStyle name="强调文字颜色 1 4" xfId="3286"/>
    <cellStyle name="强调文字颜色 1 4 2" xfId="3287"/>
    <cellStyle name="强调文字颜色 1 4 2 2" xfId="3288"/>
    <cellStyle name="强调文字颜色 1 4 2 3" xfId="3289"/>
    <cellStyle name="强调文字颜色 1 4 3" xfId="3290"/>
    <cellStyle name="强调文字颜色 1 4 3 2" xfId="3291"/>
    <cellStyle name="强调文字颜色 1 4 3 3" xfId="3292"/>
    <cellStyle name="强调文字颜色 1 5" xfId="3293"/>
    <cellStyle name="强调文字颜色 1 5 2" xfId="3294"/>
    <cellStyle name="强调文字颜色 1 5 3" xfId="3295"/>
    <cellStyle name="强调文字颜色 1 6" xfId="3296"/>
    <cellStyle name="强调文字颜色 1 6 2" xfId="3297"/>
    <cellStyle name="强调文字颜色 1 6 3" xfId="3298"/>
    <cellStyle name="强调文字颜色 1 7" xfId="3299"/>
    <cellStyle name="强调文字颜色 1 7 2" xfId="3300"/>
    <cellStyle name="强调文字颜色 1 7 3" xfId="3301"/>
    <cellStyle name="强调文字颜色 1 8" xfId="3302"/>
    <cellStyle name="强调文字颜色 1 8 2" xfId="3303"/>
    <cellStyle name="强调文字颜色 1 8 3" xfId="3304"/>
    <cellStyle name="强调文字颜色 1 9" xfId="3305"/>
    <cellStyle name="强调文字颜色 1 9 2" xfId="3306"/>
    <cellStyle name="强调文字颜色 1 9 3" xfId="3307"/>
    <cellStyle name="强调文字颜色 2 10" xfId="3308"/>
    <cellStyle name="强调文字颜色 2 10 2" xfId="3309"/>
    <cellStyle name="强调文字颜色 2 10 3" xfId="3310"/>
    <cellStyle name="强调文字颜色 2 11" xfId="3311"/>
    <cellStyle name="强调文字颜色 2 11 2" xfId="3312"/>
    <cellStyle name="强调文字颜色 2 11 3" xfId="3313"/>
    <cellStyle name="强调文字颜色 2 12" xfId="3314"/>
    <cellStyle name="强调文字颜色 2 12 2" xfId="3315"/>
    <cellStyle name="强调文字颜色 2 12 3" xfId="3316"/>
    <cellStyle name="强调文字颜色 2 13" xfId="3317"/>
    <cellStyle name="强调文字颜色 2 13 2" xfId="3318"/>
    <cellStyle name="强调文字颜色 2 13 3" xfId="3319"/>
    <cellStyle name="强调文字颜色 2 14" xfId="3320"/>
    <cellStyle name="强调文字颜色 2 14 2" xfId="3321"/>
    <cellStyle name="强调文字颜色 2 14 3" xfId="3322"/>
    <cellStyle name="强调文字颜色 2 15" xfId="3323"/>
    <cellStyle name="强调文字颜色 2 15 2" xfId="3324"/>
    <cellStyle name="强调文字颜色 2 15 3" xfId="3325"/>
    <cellStyle name="强调文字颜色 2 16" xfId="3326"/>
    <cellStyle name="强调文字颜色 2 16 2" xfId="3327"/>
    <cellStyle name="强调文字颜色 2 16 3" xfId="3328"/>
    <cellStyle name="强调文字颜色 2 17" xfId="3329"/>
    <cellStyle name="强调文字颜色 2 17 2" xfId="3330"/>
    <cellStyle name="强调文字颜色 2 17 3" xfId="3331"/>
    <cellStyle name="强调文字颜色 2 18" xfId="3332"/>
    <cellStyle name="强调文字颜色 2 18 2" xfId="3333"/>
    <cellStyle name="强调文字颜色 2 18 3" xfId="3334"/>
    <cellStyle name="强调文字颜色 2 19" xfId="3335"/>
    <cellStyle name="强调文字颜色 2 19 2" xfId="3336"/>
    <cellStyle name="强调文字颜色 2 19 3" xfId="3337"/>
    <cellStyle name="强调文字颜色 2 2" xfId="3338"/>
    <cellStyle name="强调文字颜色 2 2 2" xfId="3339"/>
    <cellStyle name="强调文字颜色 2 2 2 2" xfId="3340"/>
    <cellStyle name="强调文字颜色 2 2 2 3" xfId="3341"/>
    <cellStyle name="强调文字颜色 2 2 3" xfId="3342"/>
    <cellStyle name="强调文字颜色 2 2 3 2" xfId="3343"/>
    <cellStyle name="强调文字颜色 2 2 3 3" xfId="3344"/>
    <cellStyle name="强调文字颜色 2 20" xfId="3345"/>
    <cellStyle name="强调文字颜色 2 20 2" xfId="3346"/>
    <cellStyle name="强调文字颜色 2 20 3" xfId="3347"/>
    <cellStyle name="强调文字颜色 2 21" xfId="3348"/>
    <cellStyle name="强调文字颜色 2 21 2" xfId="3349"/>
    <cellStyle name="强调文字颜色 2 21 3" xfId="3350"/>
    <cellStyle name="强调文字颜色 2 22" xfId="3351"/>
    <cellStyle name="强调文字颜色 2 22 2" xfId="3352"/>
    <cellStyle name="强调文字颜色 2 22 3" xfId="3353"/>
    <cellStyle name="强调文字颜色 2 23" xfId="3354"/>
    <cellStyle name="强调文字颜色 2 23 2" xfId="3355"/>
    <cellStyle name="强调文字颜色 2 23 3" xfId="3356"/>
    <cellStyle name="强调文字颜色 2 24" xfId="3357"/>
    <cellStyle name="强调文字颜色 2 24 2" xfId="3358"/>
    <cellStyle name="强调文字颜色 2 24 3" xfId="3359"/>
    <cellStyle name="强调文字颜色 2 25" xfId="3360"/>
    <cellStyle name="强调文字颜色 2 25 2" xfId="3361"/>
    <cellStyle name="强调文字颜色 2 25 3" xfId="3362"/>
    <cellStyle name="强调文字颜色 2 3" xfId="3363"/>
    <cellStyle name="强调文字颜色 2 3 2" xfId="3364"/>
    <cellStyle name="强调文字颜色 2 3 2 2" xfId="3365"/>
    <cellStyle name="强调文字颜色 2 3 2 3" xfId="3366"/>
    <cellStyle name="强调文字颜色 2 3 3" xfId="3367"/>
    <cellStyle name="强调文字颜色 2 3 3 2" xfId="3368"/>
    <cellStyle name="强调文字颜色 2 3 3 3" xfId="3369"/>
    <cellStyle name="强调文字颜色 2 4" xfId="3370"/>
    <cellStyle name="强调文字颜色 2 4 2" xfId="3371"/>
    <cellStyle name="强调文字颜色 2 4 2 2" xfId="3372"/>
    <cellStyle name="强调文字颜色 2 4 2 3" xfId="3373"/>
    <cellStyle name="强调文字颜色 2 4 3" xfId="3374"/>
    <cellStyle name="强调文字颜色 2 4 3 2" xfId="3375"/>
    <cellStyle name="强调文字颜色 2 4 3 3" xfId="3376"/>
    <cellStyle name="强调文字颜色 2 5" xfId="3377"/>
    <cellStyle name="强调文字颜色 2 5 2" xfId="3378"/>
    <cellStyle name="强调文字颜色 2 5 3" xfId="3379"/>
    <cellStyle name="强调文字颜色 2 6" xfId="3380"/>
    <cellStyle name="强调文字颜色 2 6 2" xfId="3381"/>
    <cellStyle name="强调文字颜色 2 6 3" xfId="3382"/>
    <cellStyle name="强调文字颜色 2 7" xfId="3383"/>
    <cellStyle name="强调文字颜色 2 7 2" xfId="3384"/>
    <cellStyle name="强调文字颜色 2 7 3" xfId="3385"/>
    <cellStyle name="强调文字颜色 2 8" xfId="3386"/>
    <cellStyle name="强调文字颜色 2 8 2" xfId="3387"/>
    <cellStyle name="强调文字颜色 2 8 3" xfId="3388"/>
    <cellStyle name="强调文字颜色 2 9" xfId="3389"/>
    <cellStyle name="强调文字颜色 2 9 2" xfId="3390"/>
    <cellStyle name="强调文字颜色 2 9 3" xfId="3391"/>
    <cellStyle name="强调文字颜色 3 10" xfId="3392"/>
    <cellStyle name="强调文字颜色 3 10 2" xfId="3393"/>
    <cellStyle name="强调文字颜色 3 10 3" xfId="3394"/>
    <cellStyle name="强调文字颜色 3 11" xfId="3395"/>
    <cellStyle name="强调文字颜色 3 11 2" xfId="3396"/>
    <cellStyle name="强调文字颜色 3 11 3" xfId="3397"/>
    <cellStyle name="强调文字颜色 3 12" xfId="3398"/>
    <cellStyle name="强调文字颜色 3 12 2" xfId="3399"/>
    <cellStyle name="强调文字颜色 3 12 3" xfId="3400"/>
    <cellStyle name="强调文字颜色 3 13" xfId="3401"/>
    <cellStyle name="强调文字颜色 3 13 2" xfId="3402"/>
    <cellStyle name="强调文字颜色 3 13 3" xfId="3403"/>
    <cellStyle name="强调文字颜色 3 14" xfId="3404"/>
    <cellStyle name="强调文字颜色 3 14 2" xfId="3405"/>
    <cellStyle name="强调文字颜色 3 14 3" xfId="3406"/>
    <cellStyle name="强调文字颜色 3 15" xfId="3407"/>
    <cellStyle name="强调文字颜色 3 15 2" xfId="3408"/>
    <cellStyle name="强调文字颜色 3 15 3" xfId="3409"/>
    <cellStyle name="强调文字颜色 3 16" xfId="3410"/>
    <cellStyle name="强调文字颜色 3 16 2" xfId="3411"/>
    <cellStyle name="强调文字颜色 3 16 3" xfId="3412"/>
    <cellStyle name="强调文字颜色 3 17" xfId="3413"/>
    <cellStyle name="强调文字颜色 3 17 2" xfId="3414"/>
    <cellStyle name="强调文字颜色 3 17 3" xfId="3415"/>
    <cellStyle name="强调文字颜色 3 18" xfId="3416"/>
    <cellStyle name="强调文字颜色 3 18 2" xfId="3417"/>
    <cellStyle name="强调文字颜色 3 18 3" xfId="3418"/>
    <cellStyle name="强调文字颜色 3 19" xfId="3419"/>
    <cellStyle name="强调文字颜色 3 19 2" xfId="3420"/>
    <cellStyle name="强调文字颜色 3 19 3" xfId="3421"/>
    <cellStyle name="强调文字颜色 3 2" xfId="3422"/>
    <cellStyle name="强调文字颜色 3 2 2" xfId="3423"/>
    <cellStyle name="强调文字颜色 3 2 2 2" xfId="3424"/>
    <cellStyle name="强调文字颜色 3 2 2 3" xfId="3425"/>
    <cellStyle name="强调文字颜色 3 2 3" xfId="3426"/>
    <cellStyle name="强调文字颜色 3 2 3 2" xfId="3427"/>
    <cellStyle name="强调文字颜色 3 2 3 3" xfId="3428"/>
    <cellStyle name="强调文字颜色 3 20" xfId="3429"/>
    <cellStyle name="强调文字颜色 3 20 2" xfId="3430"/>
    <cellStyle name="强调文字颜色 3 20 3" xfId="3431"/>
    <cellStyle name="强调文字颜色 3 21" xfId="3432"/>
    <cellStyle name="强调文字颜色 3 21 2" xfId="3433"/>
    <cellStyle name="强调文字颜色 3 21 3" xfId="3434"/>
    <cellStyle name="强调文字颜色 3 22" xfId="3435"/>
    <cellStyle name="强调文字颜色 3 22 2" xfId="3436"/>
    <cellStyle name="强调文字颜色 3 22 3" xfId="3437"/>
    <cellStyle name="强调文字颜色 3 23" xfId="3438"/>
    <cellStyle name="强调文字颜色 3 23 2" xfId="3439"/>
    <cellStyle name="强调文字颜色 3 23 3" xfId="3440"/>
    <cellStyle name="强调文字颜色 3 24" xfId="3441"/>
    <cellStyle name="强调文字颜色 3 24 2" xfId="3442"/>
    <cellStyle name="强调文字颜色 3 24 3" xfId="3443"/>
    <cellStyle name="强调文字颜色 3 25" xfId="3444"/>
    <cellStyle name="强调文字颜色 3 25 2" xfId="3445"/>
    <cellStyle name="强调文字颜色 3 25 3" xfId="3446"/>
    <cellStyle name="强调文字颜色 3 3" xfId="3447"/>
    <cellStyle name="强调文字颜色 3 3 2" xfId="3448"/>
    <cellStyle name="强调文字颜色 3 3 2 2" xfId="3449"/>
    <cellStyle name="强调文字颜色 3 3 2 3" xfId="3450"/>
    <cellStyle name="强调文字颜色 3 3 3" xfId="3451"/>
    <cellStyle name="强调文字颜色 3 3 3 2" xfId="3452"/>
    <cellStyle name="强调文字颜色 3 3 3 3" xfId="3453"/>
    <cellStyle name="强调文字颜色 3 4" xfId="3454"/>
    <cellStyle name="强调文字颜色 3 4 2" xfId="3455"/>
    <cellStyle name="强调文字颜色 3 4 2 2" xfId="3456"/>
    <cellStyle name="强调文字颜色 3 4 2 3" xfId="3457"/>
    <cellStyle name="强调文字颜色 3 4 3" xfId="3458"/>
    <cellStyle name="强调文字颜色 3 4 3 2" xfId="3459"/>
    <cellStyle name="强调文字颜色 3 4 3 3" xfId="3460"/>
    <cellStyle name="强调文字颜色 3 5" xfId="3461"/>
    <cellStyle name="强调文字颜色 3 5 2" xfId="3462"/>
    <cellStyle name="强调文字颜色 3 5 3" xfId="3463"/>
    <cellStyle name="强调文字颜色 3 6" xfId="3464"/>
    <cellStyle name="强调文字颜色 3 6 2" xfId="3465"/>
    <cellStyle name="强调文字颜色 3 6 3" xfId="3466"/>
    <cellStyle name="强调文字颜色 3 7" xfId="3467"/>
    <cellStyle name="强调文字颜色 3 7 2" xfId="3468"/>
    <cellStyle name="强调文字颜色 3 7 3" xfId="3469"/>
    <cellStyle name="强调文字颜色 3 8" xfId="3470"/>
    <cellStyle name="强调文字颜色 3 8 2" xfId="3471"/>
    <cellStyle name="强调文字颜色 3 8 3" xfId="3472"/>
    <cellStyle name="强调文字颜色 3 9" xfId="3473"/>
    <cellStyle name="强调文字颜色 3 9 2" xfId="3474"/>
    <cellStyle name="强调文字颜色 3 9 3" xfId="3475"/>
    <cellStyle name="强调文字颜色 4 10" xfId="3476"/>
    <cellStyle name="强调文字颜色 4 10 2" xfId="3477"/>
    <cellStyle name="强调文字颜色 4 10 3" xfId="3478"/>
    <cellStyle name="强调文字颜色 4 11" xfId="3479"/>
    <cellStyle name="强调文字颜色 4 11 2" xfId="3480"/>
    <cellStyle name="强调文字颜色 4 11 3" xfId="3481"/>
    <cellStyle name="强调文字颜色 4 12" xfId="3482"/>
    <cellStyle name="强调文字颜色 4 12 2" xfId="3483"/>
    <cellStyle name="强调文字颜色 4 12 3" xfId="3484"/>
    <cellStyle name="强调文字颜色 4 13" xfId="3485"/>
    <cellStyle name="强调文字颜色 4 13 2" xfId="3486"/>
    <cellStyle name="强调文字颜色 4 13 3" xfId="3487"/>
    <cellStyle name="强调文字颜色 4 14" xfId="3488"/>
    <cellStyle name="强调文字颜色 4 14 2" xfId="3489"/>
    <cellStyle name="强调文字颜色 4 14 3" xfId="3490"/>
    <cellStyle name="强调文字颜色 4 15" xfId="3491"/>
    <cellStyle name="强调文字颜色 4 15 2" xfId="3492"/>
    <cellStyle name="强调文字颜色 4 15 3" xfId="3493"/>
    <cellStyle name="强调文字颜色 4 16" xfId="3494"/>
    <cellStyle name="强调文字颜色 4 16 2" xfId="3495"/>
    <cellStyle name="强调文字颜色 4 16 3" xfId="3496"/>
    <cellStyle name="强调文字颜色 4 17" xfId="3497"/>
    <cellStyle name="强调文字颜色 4 17 2" xfId="3498"/>
    <cellStyle name="强调文字颜色 4 17 3" xfId="3499"/>
    <cellStyle name="强调文字颜色 4 18" xfId="3500"/>
    <cellStyle name="强调文字颜色 4 18 2" xfId="3501"/>
    <cellStyle name="强调文字颜色 4 18 3" xfId="3502"/>
    <cellStyle name="强调文字颜色 4 19" xfId="3503"/>
    <cellStyle name="强调文字颜色 4 19 2" xfId="3504"/>
    <cellStyle name="强调文字颜色 4 19 3" xfId="3505"/>
    <cellStyle name="强调文字颜色 4 2" xfId="3506"/>
    <cellStyle name="强调文字颜色 4 2 2" xfId="3507"/>
    <cellStyle name="强调文字颜色 4 2 2 2" xfId="3508"/>
    <cellStyle name="强调文字颜色 4 2 2 3" xfId="3509"/>
    <cellStyle name="强调文字颜色 4 2 3" xfId="3510"/>
    <cellStyle name="强调文字颜色 4 2 3 2" xfId="3511"/>
    <cellStyle name="强调文字颜色 4 2 3 3" xfId="3512"/>
    <cellStyle name="强调文字颜色 4 20" xfId="3513"/>
    <cellStyle name="强调文字颜色 4 20 2" xfId="3514"/>
    <cellStyle name="强调文字颜色 4 20 3" xfId="3515"/>
    <cellStyle name="强调文字颜色 4 21" xfId="3516"/>
    <cellStyle name="强调文字颜色 4 21 2" xfId="3517"/>
    <cellStyle name="强调文字颜色 4 21 3" xfId="3518"/>
    <cellStyle name="强调文字颜色 4 22" xfId="3519"/>
    <cellStyle name="强调文字颜色 4 22 2" xfId="3520"/>
    <cellStyle name="强调文字颜色 4 22 3" xfId="3521"/>
    <cellStyle name="强调文字颜色 4 23" xfId="3522"/>
    <cellStyle name="强调文字颜色 4 23 2" xfId="3523"/>
    <cellStyle name="强调文字颜色 4 23 3" xfId="3524"/>
    <cellStyle name="强调文字颜色 4 24" xfId="3525"/>
    <cellStyle name="强调文字颜色 4 24 2" xfId="3526"/>
    <cellStyle name="强调文字颜色 4 24 3" xfId="3527"/>
    <cellStyle name="强调文字颜色 4 25" xfId="3528"/>
    <cellStyle name="强调文字颜色 4 25 2" xfId="3529"/>
    <cellStyle name="强调文字颜色 4 25 3" xfId="3530"/>
    <cellStyle name="强调文字颜色 4 3" xfId="3531"/>
    <cellStyle name="强调文字颜色 4 3 2" xfId="3532"/>
    <cellStyle name="强调文字颜色 4 3 2 2" xfId="3533"/>
    <cellStyle name="强调文字颜色 4 3 2 3" xfId="3534"/>
    <cellStyle name="强调文字颜色 4 3 3" xfId="3535"/>
    <cellStyle name="强调文字颜色 4 3 3 2" xfId="3536"/>
    <cellStyle name="强调文字颜色 4 3 3 3" xfId="3537"/>
    <cellStyle name="强调文字颜色 4 4" xfId="3538"/>
    <cellStyle name="强调文字颜色 4 4 2" xfId="3539"/>
    <cellStyle name="强调文字颜色 4 4 2 2" xfId="3540"/>
    <cellStyle name="强调文字颜色 4 4 2 3" xfId="3541"/>
    <cellStyle name="强调文字颜色 4 4 3" xfId="3542"/>
    <cellStyle name="强调文字颜色 4 4 3 2" xfId="3543"/>
    <cellStyle name="强调文字颜色 4 4 3 3" xfId="3544"/>
    <cellStyle name="强调文字颜色 4 5" xfId="3545"/>
    <cellStyle name="强调文字颜色 4 5 2" xfId="3546"/>
    <cellStyle name="强调文字颜色 4 5 3" xfId="3547"/>
    <cellStyle name="强调文字颜色 4 6" xfId="3548"/>
    <cellStyle name="强调文字颜色 4 6 2" xfId="3549"/>
    <cellStyle name="强调文字颜色 4 6 3" xfId="3550"/>
    <cellStyle name="强调文字颜色 4 7" xfId="3551"/>
    <cellStyle name="强调文字颜色 4 7 2" xfId="3552"/>
    <cellStyle name="强调文字颜色 4 7 3" xfId="3553"/>
    <cellStyle name="强调文字颜色 4 8" xfId="3554"/>
    <cellStyle name="强调文字颜色 4 8 2" xfId="3555"/>
    <cellStyle name="强调文字颜色 4 8 3" xfId="3556"/>
    <cellStyle name="强调文字颜色 4 9" xfId="3557"/>
    <cellStyle name="强调文字颜色 4 9 2" xfId="3558"/>
    <cellStyle name="强调文字颜色 4 9 3" xfId="3559"/>
    <cellStyle name="强调文字颜色 5 10" xfId="3560"/>
    <cellStyle name="强调文字颜色 5 10 2" xfId="3561"/>
    <cellStyle name="强调文字颜色 5 10 3" xfId="3562"/>
    <cellStyle name="强调文字颜色 5 11" xfId="3563"/>
    <cellStyle name="强调文字颜色 5 11 2" xfId="3564"/>
    <cellStyle name="强调文字颜色 5 11 3" xfId="3565"/>
    <cellStyle name="强调文字颜色 5 12" xfId="3566"/>
    <cellStyle name="强调文字颜色 5 12 2" xfId="3567"/>
    <cellStyle name="强调文字颜色 5 12 3" xfId="3568"/>
    <cellStyle name="强调文字颜色 5 13" xfId="3569"/>
    <cellStyle name="强调文字颜色 5 13 2" xfId="3570"/>
    <cellStyle name="强调文字颜色 5 13 3" xfId="3571"/>
    <cellStyle name="强调文字颜色 5 14" xfId="3572"/>
    <cellStyle name="强调文字颜色 5 14 2" xfId="3573"/>
    <cellStyle name="强调文字颜色 5 14 3" xfId="3574"/>
    <cellStyle name="强调文字颜色 5 15" xfId="3575"/>
    <cellStyle name="强调文字颜色 5 15 2" xfId="3576"/>
    <cellStyle name="强调文字颜色 5 15 3" xfId="3577"/>
    <cellStyle name="强调文字颜色 5 16" xfId="3578"/>
    <cellStyle name="强调文字颜色 5 16 2" xfId="3579"/>
    <cellStyle name="强调文字颜色 5 16 3" xfId="3580"/>
    <cellStyle name="强调文字颜色 5 17" xfId="3581"/>
    <cellStyle name="强调文字颜色 5 17 2" xfId="3582"/>
    <cellStyle name="强调文字颜色 5 17 3" xfId="3583"/>
    <cellStyle name="强调文字颜色 5 18" xfId="3584"/>
    <cellStyle name="强调文字颜色 5 18 2" xfId="3585"/>
    <cellStyle name="强调文字颜色 5 18 3" xfId="3586"/>
    <cellStyle name="强调文字颜色 5 19" xfId="3587"/>
    <cellStyle name="强调文字颜色 5 19 2" xfId="3588"/>
    <cellStyle name="强调文字颜色 5 19 3" xfId="3589"/>
    <cellStyle name="强调文字颜色 5 2" xfId="3590"/>
    <cellStyle name="强调文字颜色 5 2 2" xfId="3591"/>
    <cellStyle name="强调文字颜色 5 2 2 2" xfId="3592"/>
    <cellStyle name="强调文字颜色 5 2 2 3" xfId="3593"/>
    <cellStyle name="强调文字颜色 5 2 3" xfId="3594"/>
    <cellStyle name="强调文字颜色 5 2 3 2" xfId="3595"/>
    <cellStyle name="强调文字颜色 5 2 3 3" xfId="3596"/>
    <cellStyle name="强调文字颜色 5 20" xfId="3597"/>
    <cellStyle name="强调文字颜色 5 20 2" xfId="3598"/>
    <cellStyle name="强调文字颜色 5 20 3" xfId="3599"/>
    <cellStyle name="强调文字颜色 5 21" xfId="3600"/>
    <cellStyle name="强调文字颜色 5 21 2" xfId="3601"/>
    <cellStyle name="强调文字颜色 5 21 3" xfId="3602"/>
    <cellStyle name="强调文字颜色 5 22" xfId="3603"/>
    <cellStyle name="强调文字颜色 5 22 2" xfId="3604"/>
    <cellStyle name="强调文字颜色 5 22 3" xfId="3605"/>
    <cellStyle name="强调文字颜色 5 23" xfId="3606"/>
    <cellStyle name="强调文字颜色 5 23 2" xfId="3607"/>
    <cellStyle name="强调文字颜色 5 23 3" xfId="3608"/>
    <cellStyle name="强调文字颜色 5 24" xfId="3609"/>
    <cellStyle name="强调文字颜色 5 24 2" xfId="3610"/>
    <cellStyle name="强调文字颜色 5 24 3" xfId="3611"/>
    <cellStyle name="强调文字颜色 5 25" xfId="3612"/>
    <cellStyle name="强调文字颜色 5 25 2" xfId="3613"/>
    <cellStyle name="强调文字颜色 5 25 3" xfId="3614"/>
    <cellStyle name="强调文字颜色 5 3" xfId="3615"/>
    <cellStyle name="强调文字颜色 5 3 2" xfId="3616"/>
    <cellStyle name="强调文字颜色 5 3 2 2" xfId="3617"/>
    <cellStyle name="强调文字颜色 5 3 2 3" xfId="3618"/>
    <cellStyle name="强调文字颜色 5 3 3" xfId="3619"/>
    <cellStyle name="强调文字颜色 5 3 3 2" xfId="3620"/>
    <cellStyle name="强调文字颜色 5 3 3 3" xfId="3621"/>
    <cellStyle name="强调文字颜色 5 4" xfId="3622"/>
    <cellStyle name="强调文字颜色 5 4 2" xfId="3623"/>
    <cellStyle name="强调文字颜色 5 4 2 2" xfId="3624"/>
    <cellStyle name="强调文字颜色 5 4 2 3" xfId="3625"/>
    <cellStyle name="强调文字颜色 5 4 3" xfId="3626"/>
    <cellStyle name="强调文字颜色 5 4 3 2" xfId="3627"/>
    <cellStyle name="强调文字颜色 5 4 3 3" xfId="3628"/>
    <cellStyle name="强调文字颜色 5 5" xfId="3629"/>
    <cellStyle name="强调文字颜色 5 5 2" xfId="3630"/>
    <cellStyle name="强调文字颜色 5 5 3" xfId="3631"/>
    <cellStyle name="强调文字颜色 5 6" xfId="3632"/>
    <cellStyle name="强调文字颜色 5 6 2" xfId="3633"/>
    <cellStyle name="强调文字颜色 5 6 3" xfId="3634"/>
    <cellStyle name="强调文字颜色 5 7" xfId="3635"/>
    <cellStyle name="强调文字颜色 5 7 2" xfId="3636"/>
    <cellStyle name="强调文字颜色 5 7 3" xfId="3637"/>
    <cellStyle name="强调文字颜色 5 8" xfId="3638"/>
    <cellStyle name="强调文字颜色 5 8 2" xfId="3639"/>
    <cellStyle name="强调文字颜色 5 8 3" xfId="3640"/>
    <cellStyle name="强调文字颜色 5 9" xfId="3641"/>
    <cellStyle name="强调文字颜色 5 9 2" xfId="3642"/>
    <cellStyle name="强调文字颜色 5 9 3" xfId="3643"/>
    <cellStyle name="强调文字颜色 6 10" xfId="3644"/>
    <cellStyle name="强调文字颜色 6 10 2" xfId="3645"/>
    <cellStyle name="强调文字颜色 6 10 3" xfId="3646"/>
    <cellStyle name="强调文字颜色 6 11" xfId="3647"/>
    <cellStyle name="强调文字颜色 6 11 2" xfId="3648"/>
    <cellStyle name="强调文字颜色 6 11 3" xfId="3649"/>
    <cellStyle name="强调文字颜色 6 12" xfId="3650"/>
    <cellStyle name="强调文字颜色 6 12 2" xfId="3651"/>
    <cellStyle name="强调文字颜色 6 12 3" xfId="3652"/>
    <cellStyle name="强调文字颜色 6 13" xfId="3653"/>
    <cellStyle name="强调文字颜色 6 13 2" xfId="3654"/>
    <cellStyle name="强调文字颜色 6 13 3" xfId="3655"/>
    <cellStyle name="强调文字颜色 6 14" xfId="3656"/>
    <cellStyle name="强调文字颜色 6 14 2" xfId="3657"/>
    <cellStyle name="强调文字颜色 6 14 3" xfId="3658"/>
    <cellStyle name="强调文字颜色 6 15" xfId="3659"/>
    <cellStyle name="强调文字颜色 6 15 2" xfId="3660"/>
    <cellStyle name="强调文字颜色 6 15 3" xfId="3661"/>
    <cellStyle name="强调文字颜色 6 16" xfId="3662"/>
    <cellStyle name="强调文字颜色 6 16 2" xfId="3663"/>
    <cellStyle name="强调文字颜色 6 16 3" xfId="3664"/>
    <cellStyle name="强调文字颜色 6 17" xfId="3665"/>
    <cellStyle name="强调文字颜色 6 17 2" xfId="3666"/>
    <cellStyle name="强调文字颜色 6 17 3" xfId="3667"/>
    <cellStyle name="强调文字颜色 6 18" xfId="3668"/>
    <cellStyle name="强调文字颜色 6 18 2" xfId="3669"/>
    <cellStyle name="强调文字颜色 6 18 3" xfId="3670"/>
    <cellStyle name="强调文字颜色 6 19" xfId="3671"/>
    <cellStyle name="强调文字颜色 6 19 2" xfId="3672"/>
    <cellStyle name="强调文字颜色 6 19 3" xfId="3673"/>
    <cellStyle name="强调文字颜色 6 2" xfId="3674"/>
    <cellStyle name="强调文字颜色 6 2 2" xfId="3675"/>
    <cellStyle name="强调文字颜色 6 2 2 2" xfId="3676"/>
    <cellStyle name="强调文字颜色 6 2 2 3" xfId="3677"/>
    <cellStyle name="强调文字颜色 6 2 3" xfId="3678"/>
    <cellStyle name="强调文字颜色 6 2 3 2" xfId="3679"/>
    <cellStyle name="强调文字颜色 6 2 3 3" xfId="3680"/>
    <cellStyle name="强调文字颜色 6 20" xfId="3681"/>
    <cellStyle name="强调文字颜色 6 20 2" xfId="3682"/>
    <cellStyle name="强调文字颜色 6 20 3" xfId="3683"/>
    <cellStyle name="强调文字颜色 6 21" xfId="3684"/>
    <cellStyle name="强调文字颜色 6 21 2" xfId="3685"/>
    <cellStyle name="强调文字颜色 6 21 3" xfId="3686"/>
    <cellStyle name="强调文字颜色 6 22" xfId="3687"/>
    <cellStyle name="强调文字颜色 6 22 2" xfId="3688"/>
    <cellStyle name="强调文字颜色 6 22 3" xfId="3689"/>
    <cellStyle name="强调文字颜色 6 23" xfId="3690"/>
    <cellStyle name="强调文字颜色 6 23 2" xfId="3691"/>
    <cellStyle name="强调文字颜色 6 23 3" xfId="3692"/>
    <cellStyle name="强调文字颜色 6 24" xfId="3693"/>
    <cellStyle name="强调文字颜色 6 24 2" xfId="3694"/>
    <cellStyle name="强调文字颜色 6 24 3" xfId="3695"/>
    <cellStyle name="强调文字颜色 6 25" xfId="3696"/>
    <cellStyle name="强调文字颜色 6 25 2" xfId="3697"/>
    <cellStyle name="强调文字颜色 6 25 3" xfId="3698"/>
    <cellStyle name="强调文字颜色 6 3" xfId="3699"/>
    <cellStyle name="强调文字颜色 6 3 2" xfId="3700"/>
    <cellStyle name="强调文字颜色 6 3 2 2" xfId="3701"/>
    <cellStyle name="强调文字颜色 6 3 2 3" xfId="3702"/>
    <cellStyle name="强调文字颜色 6 3 3" xfId="3703"/>
    <cellStyle name="强调文字颜色 6 3 3 2" xfId="3704"/>
    <cellStyle name="强调文字颜色 6 3 3 3" xfId="3705"/>
    <cellStyle name="强调文字颜色 6 4" xfId="3706"/>
    <cellStyle name="强调文字颜色 6 4 2" xfId="3707"/>
    <cellStyle name="强调文字颜色 6 4 2 2" xfId="3708"/>
    <cellStyle name="强调文字颜色 6 4 2 3" xfId="3709"/>
    <cellStyle name="强调文字颜色 6 4 3" xfId="3710"/>
    <cellStyle name="强调文字颜色 6 4 3 2" xfId="3711"/>
    <cellStyle name="强调文字颜色 6 4 3 3" xfId="3712"/>
    <cellStyle name="强调文字颜色 6 5" xfId="3713"/>
    <cellStyle name="强调文字颜色 6 5 2" xfId="3714"/>
    <cellStyle name="强调文字颜色 6 5 3" xfId="3715"/>
    <cellStyle name="强调文字颜色 6 6" xfId="3716"/>
    <cellStyle name="强调文字颜色 6 6 2" xfId="3717"/>
    <cellStyle name="强调文字颜色 6 6 3" xfId="3718"/>
    <cellStyle name="强调文字颜色 6 7" xfId="3719"/>
    <cellStyle name="强调文字颜色 6 7 2" xfId="3720"/>
    <cellStyle name="强调文字颜色 6 7 3" xfId="3721"/>
    <cellStyle name="强调文字颜色 6 8" xfId="3722"/>
    <cellStyle name="强调文字颜色 6 8 2" xfId="3723"/>
    <cellStyle name="强调文字颜色 6 8 3" xfId="3724"/>
    <cellStyle name="强调文字颜色 6 9" xfId="3725"/>
    <cellStyle name="强调文字颜色 6 9 2" xfId="3726"/>
    <cellStyle name="强调文字颜色 6 9 3" xfId="3727"/>
    <cellStyle name="适中 10" xfId="3728"/>
    <cellStyle name="适中 10 2" xfId="3729"/>
    <cellStyle name="适中 10 3" xfId="3730"/>
    <cellStyle name="适中 11" xfId="3731"/>
    <cellStyle name="适中 11 2" xfId="3732"/>
    <cellStyle name="适中 11 3" xfId="3733"/>
    <cellStyle name="适中 12" xfId="3734"/>
    <cellStyle name="适中 12 2" xfId="3735"/>
    <cellStyle name="适中 12 3" xfId="3736"/>
    <cellStyle name="适中 13" xfId="3737"/>
    <cellStyle name="适中 13 2" xfId="3738"/>
    <cellStyle name="适中 13 3" xfId="3739"/>
    <cellStyle name="适中 14" xfId="3740"/>
    <cellStyle name="适中 14 2" xfId="3741"/>
    <cellStyle name="适中 14 3" xfId="3742"/>
    <cellStyle name="适中 15" xfId="3743"/>
    <cellStyle name="适中 15 2" xfId="3744"/>
    <cellStyle name="适中 15 3" xfId="3745"/>
    <cellStyle name="适中 16" xfId="3746"/>
    <cellStyle name="适中 16 2" xfId="3747"/>
    <cellStyle name="适中 16 3" xfId="3748"/>
    <cellStyle name="适中 17" xfId="3749"/>
    <cellStyle name="适中 17 2" xfId="3750"/>
    <cellStyle name="适中 17 3" xfId="3751"/>
    <cellStyle name="适中 18" xfId="3752"/>
    <cellStyle name="适中 18 2" xfId="3753"/>
    <cellStyle name="适中 18 3" xfId="3754"/>
    <cellStyle name="适中 19" xfId="3755"/>
    <cellStyle name="适中 19 2" xfId="3756"/>
    <cellStyle name="适中 19 3" xfId="3757"/>
    <cellStyle name="适中 2" xfId="3758"/>
    <cellStyle name="适中 2 2" xfId="3759"/>
    <cellStyle name="适中 2 2 2" xfId="3760"/>
    <cellStyle name="适中 2 2 3" xfId="3761"/>
    <cellStyle name="适中 2 3" xfId="3762"/>
    <cellStyle name="适中 2 3 2" xfId="3763"/>
    <cellStyle name="适中 2 3 3" xfId="3764"/>
    <cellStyle name="适中 20" xfId="3765"/>
    <cellStyle name="适中 20 2" xfId="3766"/>
    <cellStyle name="适中 20 3" xfId="3767"/>
    <cellStyle name="适中 21" xfId="3768"/>
    <cellStyle name="适中 21 2" xfId="3769"/>
    <cellStyle name="适中 21 3" xfId="3770"/>
    <cellStyle name="适中 22" xfId="3771"/>
    <cellStyle name="适中 22 2" xfId="3772"/>
    <cellStyle name="适中 22 3" xfId="3773"/>
    <cellStyle name="适中 23" xfId="3774"/>
    <cellStyle name="适中 23 2" xfId="3775"/>
    <cellStyle name="适中 23 3" xfId="3776"/>
    <cellStyle name="适中 24" xfId="3777"/>
    <cellStyle name="适中 24 2" xfId="3778"/>
    <cellStyle name="适中 24 3" xfId="3779"/>
    <cellStyle name="适中 25" xfId="3780"/>
    <cellStyle name="适中 25 2" xfId="3781"/>
    <cellStyle name="适中 25 3" xfId="3782"/>
    <cellStyle name="适中 26" xfId="3783"/>
    <cellStyle name="适中 27" xfId="3784"/>
    <cellStyle name="适中 28" xfId="3785"/>
    <cellStyle name="适中 3" xfId="3786"/>
    <cellStyle name="适中 3 2" xfId="3787"/>
    <cellStyle name="适中 3 2 2" xfId="3788"/>
    <cellStyle name="适中 3 2 3" xfId="3789"/>
    <cellStyle name="适中 3 3" xfId="3790"/>
    <cellStyle name="适中 3 3 2" xfId="3791"/>
    <cellStyle name="适中 3 3 3" xfId="3792"/>
    <cellStyle name="适中 4" xfId="3793"/>
    <cellStyle name="适中 4 2" xfId="3794"/>
    <cellStyle name="适中 4 2 2" xfId="3795"/>
    <cellStyle name="适中 4 2 3" xfId="3796"/>
    <cellStyle name="适中 4 3" xfId="3797"/>
    <cellStyle name="适中 4 3 2" xfId="3798"/>
    <cellStyle name="适中 4 3 3" xfId="3799"/>
    <cellStyle name="适中 5" xfId="3800"/>
    <cellStyle name="适中 5 2" xfId="3801"/>
    <cellStyle name="适中 5 3" xfId="3802"/>
    <cellStyle name="适中 6" xfId="3803"/>
    <cellStyle name="适中 6 2" xfId="3804"/>
    <cellStyle name="适中 6 3" xfId="3805"/>
    <cellStyle name="适中 7" xfId="3806"/>
    <cellStyle name="适中 7 2" xfId="3807"/>
    <cellStyle name="适中 7 3" xfId="3808"/>
    <cellStyle name="适中 8" xfId="3809"/>
    <cellStyle name="适中 8 2" xfId="3810"/>
    <cellStyle name="适中 8 3" xfId="3811"/>
    <cellStyle name="适中 9" xfId="3812"/>
    <cellStyle name="适中 9 2" xfId="3813"/>
    <cellStyle name="适中 9 3" xfId="3814"/>
    <cellStyle name="输出 10" xfId="3815"/>
    <cellStyle name="输出 10 2" xfId="3816"/>
    <cellStyle name="输出 10 3" xfId="3817"/>
    <cellStyle name="输出 11" xfId="3818"/>
    <cellStyle name="输出 11 2" xfId="3819"/>
    <cellStyle name="输出 11 3" xfId="3820"/>
    <cellStyle name="输出 12" xfId="3821"/>
    <cellStyle name="输出 12 2" xfId="3822"/>
    <cellStyle name="输出 12 3" xfId="3823"/>
    <cellStyle name="输出 13" xfId="3824"/>
    <cellStyle name="输出 13 2" xfId="3825"/>
    <cellStyle name="输出 13 3" xfId="3826"/>
    <cellStyle name="输出 14" xfId="3827"/>
    <cellStyle name="输出 14 2" xfId="3828"/>
    <cellStyle name="输出 14 3" xfId="3829"/>
    <cellStyle name="输出 15" xfId="3830"/>
    <cellStyle name="输出 15 2" xfId="3831"/>
    <cellStyle name="输出 15 3" xfId="3832"/>
    <cellStyle name="输出 16" xfId="3833"/>
    <cellStyle name="输出 16 2" xfId="3834"/>
    <cellStyle name="输出 16 3" xfId="3835"/>
    <cellStyle name="输出 17" xfId="3836"/>
    <cellStyle name="输出 17 2" xfId="3837"/>
    <cellStyle name="输出 17 3" xfId="3838"/>
    <cellStyle name="输出 18" xfId="3839"/>
    <cellStyle name="输出 18 2" xfId="3840"/>
    <cellStyle name="输出 18 3" xfId="3841"/>
    <cellStyle name="输出 19" xfId="3842"/>
    <cellStyle name="输出 19 2" xfId="3843"/>
    <cellStyle name="输出 19 3" xfId="3844"/>
    <cellStyle name="输出 2" xfId="3845"/>
    <cellStyle name="输出 2 2" xfId="3846"/>
    <cellStyle name="输出 2 2 2" xfId="3847"/>
    <cellStyle name="输出 2 2 3" xfId="3848"/>
    <cellStyle name="输出 2 3" xfId="3849"/>
    <cellStyle name="输出 2 3 2" xfId="3850"/>
    <cellStyle name="输出 2 3 3" xfId="3851"/>
    <cellStyle name="输出 20" xfId="3852"/>
    <cellStyle name="输出 20 2" xfId="3853"/>
    <cellStyle name="输出 20 3" xfId="3854"/>
    <cellStyle name="输出 21" xfId="3855"/>
    <cellStyle name="输出 21 2" xfId="3856"/>
    <cellStyle name="输出 21 3" xfId="3857"/>
    <cellStyle name="输出 22" xfId="3858"/>
    <cellStyle name="输出 22 2" xfId="3859"/>
    <cellStyle name="输出 22 3" xfId="3860"/>
    <cellStyle name="输出 23" xfId="3861"/>
    <cellStyle name="输出 23 2" xfId="3862"/>
    <cellStyle name="输出 23 3" xfId="3863"/>
    <cellStyle name="输出 24" xfId="3864"/>
    <cellStyle name="输出 24 2" xfId="3865"/>
    <cellStyle name="输出 24 3" xfId="3866"/>
    <cellStyle name="输出 25" xfId="3867"/>
    <cellStyle name="输出 25 2" xfId="3868"/>
    <cellStyle name="输出 25 3" xfId="3869"/>
    <cellStyle name="输出 26" xfId="3870"/>
    <cellStyle name="输出 27" xfId="3871"/>
    <cellStyle name="输出 28" xfId="3872"/>
    <cellStyle name="输出 3" xfId="3873"/>
    <cellStyle name="输出 3 2" xfId="3874"/>
    <cellStyle name="输出 3 2 2" xfId="3875"/>
    <cellStyle name="输出 3 2 3" xfId="3876"/>
    <cellStyle name="输出 3 3" xfId="3877"/>
    <cellStyle name="输出 3 3 2" xfId="3878"/>
    <cellStyle name="输出 3 3 3" xfId="3879"/>
    <cellStyle name="输出 4" xfId="3880"/>
    <cellStyle name="输出 4 2" xfId="3881"/>
    <cellStyle name="输出 4 2 2" xfId="3882"/>
    <cellStyle name="输出 4 2 3" xfId="3883"/>
    <cellStyle name="输出 4 3" xfId="3884"/>
    <cellStyle name="输出 4 3 2" xfId="3885"/>
    <cellStyle name="输出 4 3 3" xfId="3886"/>
    <cellStyle name="输出 5" xfId="3887"/>
    <cellStyle name="输出 5 2" xfId="3888"/>
    <cellStyle name="输出 5 3" xfId="3889"/>
    <cellStyle name="输出 6" xfId="3890"/>
    <cellStyle name="输出 6 2" xfId="3891"/>
    <cellStyle name="输出 6 3" xfId="3892"/>
    <cellStyle name="输出 7" xfId="3893"/>
    <cellStyle name="输出 7 2" xfId="3894"/>
    <cellStyle name="输出 7 3" xfId="3895"/>
    <cellStyle name="输出 8" xfId="3896"/>
    <cellStyle name="输出 8 2" xfId="3897"/>
    <cellStyle name="输出 8 3" xfId="3898"/>
    <cellStyle name="输出 9" xfId="3899"/>
    <cellStyle name="输出 9 2" xfId="3900"/>
    <cellStyle name="输出 9 3" xfId="3901"/>
    <cellStyle name="输入 10" xfId="3902"/>
    <cellStyle name="输入 10 2" xfId="3903"/>
    <cellStyle name="输入 10 3" xfId="3904"/>
    <cellStyle name="输入 11" xfId="3905"/>
    <cellStyle name="输入 11 2" xfId="3906"/>
    <cellStyle name="输入 11 3" xfId="3907"/>
    <cellStyle name="输入 12" xfId="3908"/>
    <cellStyle name="输入 12 2" xfId="3909"/>
    <cellStyle name="输入 12 3" xfId="3910"/>
    <cellStyle name="输入 13" xfId="3911"/>
    <cellStyle name="输入 13 2" xfId="3912"/>
    <cellStyle name="输入 13 3" xfId="3913"/>
    <cellStyle name="输入 14" xfId="3914"/>
    <cellStyle name="输入 14 2" xfId="3915"/>
    <cellStyle name="输入 14 3" xfId="3916"/>
    <cellStyle name="输入 15" xfId="3917"/>
    <cellStyle name="输入 15 2" xfId="3918"/>
    <cellStyle name="输入 15 3" xfId="3919"/>
    <cellStyle name="输入 16" xfId="3920"/>
    <cellStyle name="输入 16 2" xfId="3921"/>
    <cellStyle name="输入 16 3" xfId="3922"/>
    <cellStyle name="输入 17" xfId="3923"/>
    <cellStyle name="输入 17 2" xfId="3924"/>
    <cellStyle name="输入 17 3" xfId="3925"/>
    <cellStyle name="输入 18" xfId="3926"/>
    <cellStyle name="输入 18 2" xfId="3927"/>
    <cellStyle name="输入 18 3" xfId="3928"/>
    <cellStyle name="输入 19" xfId="3929"/>
    <cellStyle name="输入 19 2" xfId="3930"/>
    <cellStyle name="输入 19 3" xfId="3931"/>
    <cellStyle name="输入 2" xfId="3932"/>
    <cellStyle name="输入 2 2" xfId="3933"/>
    <cellStyle name="输入 2 2 2" xfId="3934"/>
    <cellStyle name="输入 2 2 3" xfId="3935"/>
    <cellStyle name="输入 2 3" xfId="3936"/>
    <cellStyle name="输入 2 3 2" xfId="3937"/>
    <cellStyle name="输入 2 3 3" xfId="3938"/>
    <cellStyle name="输入 20" xfId="3939"/>
    <cellStyle name="输入 20 2" xfId="3940"/>
    <cellStyle name="输入 20 3" xfId="3941"/>
    <cellStyle name="输入 21" xfId="3942"/>
    <cellStyle name="输入 21 2" xfId="3943"/>
    <cellStyle name="输入 21 3" xfId="3944"/>
    <cellStyle name="输入 22" xfId="3945"/>
    <cellStyle name="输入 22 2" xfId="3946"/>
    <cellStyle name="输入 22 3" xfId="3947"/>
    <cellStyle name="输入 23" xfId="3948"/>
    <cellStyle name="输入 23 2" xfId="3949"/>
    <cellStyle name="输入 23 3" xfId="3950"/>
    <cellStyle name="输入 24" xfId="3951"/>
    <cellStyle name="输入 24 2" xfId="3952"/>
    <cellStyle name="输入 24 3" xfId="3953"/>
    <cellStyle name="输入 25" xfId="3954"/>
    <cellStyle name="输入 25 2" xfId="3955"/>
    <cellStyle name="输入 25 3" xfId="3956"/>
    <cellStyle name="输入 26" xfId="3957"/>
    <cellStyle name="输入 27" xfId="3958"/>
    <cellStyle name="输入 28" xfId="3959"/>
    <cellStyle name="输入 3" xfId="3960"/>
    <cellStyle name="输入 3 2" xfId="3961"/>
    <cellStyle name="输入 3 2 2" xfId="3962"/>
    <cellStyle name="输入 3 2 3" xfId="3963"/>
    <cellStyle name="输入 3 3" xfId="3964"/>
    <cellStyle name="输入 3 3 2" xfId="3965"/>
    <cellStyle name="输入 3 3 3" xfId="3966"/>
    <cellStyle name="输入 4" xfId="3967"/>
    <cellStyle name="输入 4 2" xfId="3968"/>
    <cellStyle name="输入 4 2 2" xfId="3969"/>
    <cellStyle name="输入 4 2 3" xfId="3970"/>
    <cellStyle name="输入 4 3" xfId="3971"/>
    <cellStyle name="输入 4 3 2" xfId="3972"/>
    <cellStyle name="输入 4 3 3" xfId="3973"/>
    <cellStyle name="输入 5" xfId="3974"/>
    <cellStyle name="输入 5 2" xfId="3975"/>
    <cellStyle name="输入 5 3" xfId="3976"/>
    <cellStyle name="输入 6" xfId="3977"/>
    <cellStyle name="输入 6 2" xfId="3978"/>
    <cellStyle name="输入 6 3" xfId="3979"/>
    <cellStyle name="输入 7" xfId="3980"/>
    <cellStyle name="输入 7 2" xfId="3981"/>
    <cellStyle name="输入 7 3" xfId="3982"/>
    <cellStyle name="输入 8" xfId="3983"/>
    <cellStyle name="输入 8 2" xfId="3984"/>
    <cellStyle name="输入 8 3" xfId="3985"/>
    <cellStyle name="输入 9" xfId="3986"/>
    <cellStyle name="输入 9 2" xfId="3987"/>
    <cellStyle name="输入 9 3" xfId="3988"/>
    <cellStyle name="样式 1" xfId="3989"/>
    <cellStyle name="着色 1" xfId="3990"/>
    <cellStyle name="着色 1 2" xfId="3991"/>
    <cellStyle name="着色 2" xfId="3992"/>
    <cellStyle name="着色 2 2" xfId="3993"/>
    <cellStyle name="着色 3" xfId="3994"/>
    <cellStyle name="着色 3 2" xfId="3995"/>
    <cellStyle name="着色 4" xfId="3996"/>
    <cellStyle name="着色 4 2" xfId="3997"/>
    <cellStyle name="着色 5" xfId="3998"/>
    <cellStyle name="着色 5 2" xfId="3999"/>
    <cellStyle name="着色 6" xfId="4000"/>
    <cellStyle name="着色 6 2" xfId="4001"/>
    <cellStyle name="注释 10" xfId="4002"/>
    <cellStyle name="注释 10 2" xfId="4003"/>
    <cellStyle name="注释 10 3" xfId="4004"/>
    <cellStyle name="注释 11" xfId="4005"/>
    <cellStyle name="注释 11 2" xfId="4006"/>
    <cellStyle name="注释 11 3" xfId="4007"/>
    <cellStyle name="注释 12" xfId="4008"/>
    <cellStyle name="注释 12 2" xfId="4009"/>
    <cellStyle name="注释 12 3" xfId="4010"/>
    <cellStyle name="注释 13" xfId="4011"/>
    <cellStyle name="注释 13 2" xfId="4012"/>
    <cellStyle name="注释 13 3" xfId="4013"/>
    <cellStyle name="注释 14" xfId="4014"/>
    <cellStyle name="注释 14 2" xfId="4015"/>
    <cellStyle name="注释 14 3" xfId="4016"/>
    <cellStyle name="注释 15" xfId="4017"/>
    <cellStyle name="注释 15 2" xfId="4018"/>
    <cellStyle name="注释 15 3" xfId="4019"/>
    <cellStyle name="注释 16" xfId="4020"/>
    <cellStyle name="注释 16 2" xfId="4021"/>
    <cellStyle name="注释 16 3" xfId="4022"/>
    <cellStyle name="注释 17" xfId="4023"/>
    <cellStyle name="注释 17 2" xfId="4024"/>
    <cellStyle name="注释 17 3" xfId="4025"/>
    <cellStyle name="注释 18" xfId="4026"/>
    <cellStyle name="注释 18 2" xfId="4027"/>
    <cellStyle name="注释 18 3" xfId="4028"/>
    <cellStyle name="注释 19" xfId="4029"/>
    <cellStyle name="注释 19 2" xfId="4030"/>
    <cellStyle name="注释 19 3" xfId="4031"/>
    <cellStyle name="注释 2" xfId="4032"/>
    <cellStyle name="注释 2 2" xfId="4033"/>
    <cellStyle name="注释 2 2 2" xfId="4034"/>
    <cellStyle name="注释 2 2 3" xfId="4035"/>
    <cellStyle name="注释 2 3" xfId="4036"/>
    <cellStyle name="注释 2 3 2" xfId="4037"/>
    <cellStyle name="注释 2 3 3" xfId="4038"/>
    <cellStyle name="注释 20" xfId="4039"/>
    <cellStyle name="注释 20 2" xfId="4040"/>
    <cellStyle name="注释 20 3" xfId="4041"/>
    <cellStyle name="注释 21" xfId="4042"/>
    <cellStyle name="注释 21 2" xfId="4043"/>
    <cellStyle name="注释 21 3" xfId="4044"/>
    <cellStyle name="注释 22" xfId="4045"/>
    <cellStyle name="注释 22 2" xfId="4046"/>
    <cellStyle name="注释 22 3" xfId="4047"/>
    <cellStyle name="注释 23" xfId="4048"/>
    <cellStyle name="注释 23 2" xfId="4049"/>
    <cellStyle name="注释 23 3" xfId="4050"/>
    <cellStyle name="注释 24" xfId="4051"/>
    <cellStyle name="注释 24 2" xfId="4052"/>
    <cellStyle name="注释 24 3" xfId="4053"/>
    <cellStyle name="注释 25" xfId="4054"/>
    <cellStyle name="注释 25 2" xfId="4055"/>
    <cellStyle name="注释 25 3" xfId="4056"/>
    <cellStyle name="注释 26" xfId="4057"/>
    <cellStyle name="注释 27" xfId="4058"/>
    <cellStyle name="注释 28" xfId="4059"/>
    <cellStyle name="注释 3" xfId="4060"/>
    <cellStyle name="注释 3 2" xfId="4061"/>
    <cellStyle name="注释 3 2 2" xfId="4062"/>
    <cellStyle name="注释 3 2 3" xfId="4063"/>
    <cellStyle name="注释 3 3" xfId="4064"/>
    <cellStyle name="注释 3 3 2" xfId="4065"/>
    <cellStyle name="注释 3 3 3" xfId="4066"/>
    <cellStyle name="注释 4" xfId="4067"/>
    <cellStyle name="注释 4 2" xfId="4068"/>
    <cellStyle name="注释 4 2 2" xfId="4069"/>
    <cellStyle name="注释 4 2 3" xfId="4070"/>
    <cellStyle name="注释 4 3" xfId="4071"/>
    <cellStyle name="注释 4 3 2" xfId="4072"/>
    <cellStyle name="注释 4 3 3" xfId="4073"/>
    <cellStyle name="注释 5" xfId="4074"/>
    <cellStyle name="注释 5 2" xfId="4075"/>
    <cellStyle name="注释 5 3" xfId="4076"/>
    <cellStyle name="注释 6" xfId="4077"/>
    <cellStyle name="注释 6 2" xfId="4078"/>
    <cellStyle name="注释 6 3" xfId="4079"/>
    <cellStyle name="注释 7" xfId="4080"/>
    <cellStyle name="注释 7 2" xfId="4081"/>
    <cellStyle name="注释 7 3" xfId="4082"/>
    <cellStyle name="注释 8" xfId="4083"/>
    <cellStyle name="注释 8 2" xfId="4084"/>
    <cellStyle name="注释 8 3" xfId="4085"/>
    <cellStyle name="注释 9" xfId="4086"/>
    <cellStyle name="注释 9 2" xfId="4087"/>
    <cellStyle name="注释 9 3" xfId="408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N6" sqref="N6"/>
    </sheetView>
  </sheetViews>
  <sheetFormatPr defaultRowHeight="14.25"/>
  <cols>
    <col min="1" max="1" width="32.875" customWidth="1"/>
    <col min="2" max="4" width="8.125" customWidth="1"/>
    <col min="5" max="5" width="7.25" customWidth="1"/>
    <col min="6" max="7" width="7.375" customWidth="1"/>
    <col min="8" max="8" width="9.125" customWidth="1"/>
  </cols>
  <sheetData>
    <row r="1" spans="1:15" ht="37.5" customHeight="1">
      <c r="A1" s="78" t="s">
        <v>172</v>
      </c>
      <c r="B1" s="78"/>
      <c r="C1" s="78"/>
      <c r="D1" s="78"/>
      <c r="E1" s="78"/>
      <c r="F1" s="78"/>
      <c r="G1" s="78"/>
    </row>
    <row r="2" spans="1:15" ht="15" thickBot="1">
      <c r="A2" s="2" t="s">
        <v>66</v>
      </c>
      <c r="B2" s="2"/>
      <c r="C2" s="2"/>
      <c r="D2" s="2"/>
      <c r="E2" s="2"/>
      <c r="F2" s="79" t="s">
        <v>67</v>
      </c>
      <c r="G2" s="79"/>
    </row>
    <row r="3" spans="1:15" ht="20.100000000000001" customHeight="1">
      <c r="A3" s="80" t="s">
        <v>68</v>
      </c>
      <c r="B3" s="82" t="s">
        <v>258</v>
      </c>
      <c r="C3" s="82" t="s">
        <v>259</v>
      </c>
      <c r="D3" s="82" t="s">
        <v>260</v>
      </c>
      <c r="E3" s="82" t="s">
        <v>63</v>
      </c>
      <c r="F3" s="84" t="s">
        <v>173</v>
      </c>
      <c r="G3" s="85"/>
    </row>
    <row r="4" spans="1:15" ht="17.25" customHeight="1">
      <c r="A4" s="81"/>
      <c r="B4" s="83"/>
      <c r="C4" s="83"/>
      <c r="D4" s="83"/>
      <c r="E4" s="83"/>
      <c r="F4" s="19" t="s">
        <v>64</v>
      </c>
      <c r="G4" s="28" t="s">
        <v>65</v>
      </c>
    </row>
    <row r="5" spans="1:15" ht="30.6" customHeight="1">
      <c r="A5" s="29" t="s">
        <v>69</v>
      </c>
      <c r="B5" s="20">
        <f>B6+B20</f>
        <v>575000</v>
      </c>
      <c r="C5" s="20">
        <f>C6+C20</f>
        <v>555588</v>
      </c>
      <c r="D5" s="20">
        <f>D6+D20</f>
        <v>575510</v>
      </c>
      <c r="E5" s="5">
        <f t="shared" ref="E5:E23" si="0">D5/B5*100</f>
        <v>100.08869565217391</v>
      </c>
      <c r="F5" s="20">
        <f t="shared" ref="F5:F23" si="1">D5-C5</f>
        <v>19922</v>
      </c>
      <c r="G5" s="30">
        <f t="shared" ref="G5:G23" si="2">(D5/C5-1)*100</f>
        <v>3.5857505921654154</v>
      </c>
    </row>
    <row r="6" spans="1:15" ht="30.6" customHeight="1">
      <c r="A6" s="31" t="s">
        <v>243</v>
      </c>
      <c r="B6" s="20">
        <f>B7+B9+B11+B12+B13+B14+B15+B16+B17+B18+B19</f>
        <v>475000</v>
      </c>
      <c r="C6" s="20">
        <f t="shared" ref="C6:D6" si="3">C7+C9+C11+C12+C13+C14+C15+C16+C17+C18+C19</f>
        <v>458665</v>
      </c>
      <c r="D6" s="20">
        <f t="shared" si="3"/>
        <v>480476</v>
      </c>
      <c r="E6" s="5">
        <f t="shared" si="0"/>
        <v>101.15284210526316</v>
      </c>
      <c r="F6" s="20">
        <f t="shared" si="1"/>
        <v>21811</v>
      </c>
      <c r="G6" s="30">
        <f t="shared" si="2"/>
        <v>4.7553225120730902</v>
      </c>
    </row>
    <row r="7" spans="1:15" ht="30.6" customHeight="1">
      <c r="A7" s="32" t="s">
        <v>244</v>
      </c>
      <c r="B7" s="20">
        <v>188000</v>
      </c>
      <c r="C7" s="20">
        <v>157802</v>
      </c>
      <c r="D7" s="20">
        <v>184805</v>
      </c>
      <c r="E7" s="5">
        <f t="shared" si="0"/>
        <v>98.300531914893625</v>
      </c>
      <c r="F7" s="20">
        <f t="shared" si="1"/>
        <v>27003</v>
      </c>
      <c r="G7" s="30">
        <f t="shared" si="2"/>
        <v>17.111950418879363</v>
      </c>
    </row>
    <row r="8" spans="1:15" ht="30.6" customHeight="1">
      <c r="A8" s="32" t="s">
        <v>245</v>
      </c>
      <c r="B8" s="20">
        <v>49000</v>
      </c>
      <c r="C8" s="20">
        <v>36613</v>
      </c>
      <c r="D8" s="20">
        <v>53399</v>
      </c>
      <c r="E8" s="5">
        <f t="shared" si="0"/>
        <v>108.97755102040816</v>
      </c>
      <c r="F8" s="20">
        <f t="shared" si="1"/>
        <v>16786</v>
      </c>
      <c r="G8" s="30">
        <f t="shared" si="2"/>
        <v>45.847103487832186</v>
      </c>
      <c r="O8" s="77" t="s">
        <v>324</v>
      </c>
    </row>
    <row r="9" spans="1:15" ht="30.6" customHeight="1">
      <c r="A9" s="32" t="s">
        <v>246</v>
      </c>
      <c r="B9" s="20">
        <v>65000</v>
      </c>
      <c r="C9" s="20">
        <v>56529</v>
      </c>
      <c r="D9" s="20">
        <v>89527</v>
      </c>
      <c r="E9" s="5">
        <f t="shared" si="0"/>
        <v>137.73384615384617</v>
      </c>
      <c r="F9" s="20">
        <f t="shared" si="1"/>
        <v>32998</v>
      </c>
      <c r="G9" s="30">
        <f t="shared" si="2"/>
        <v>58.373578163420547</v>
      </c>
    </row>
    <row r="10" spans="1:15" ht="30.6" customHeight="1">
      <c r="A10" s="32" t="s">
        <v>247</v>
      </c>
      <c r="B10" s="20">
        <v>50000</v>
      </c>
      <c r="C10" s="20">
        <v>42104</v>
      </c>
      <c r="D10" s="20">
        <v>65640</v>
      </c>
      <c r="E10" s="5">
        <f t="shared" si="0"/>
        <v>131.28</v>
      </c>
      <c r="F10" s="20">
        <f t="shared" si="1"/>
        <v>23536</v>
      </c>
      <c r="G10" s="30">
        <f t="shared" si="2"/>
        <v>55.899676990309707</v>
      </c>
    </row>
    <row r="11" spans="1:15" ht="30.6" customHeight="1">
      <c r="A11" s="32" t="s">
        <v>248</v>
      </c>
      <c r="B11" s="20">
        <v>20000</v>
      </c>
      <c r="C11" s="20">
        <v>18334</v>
      </c>
      <c r="D11" s="20">
        <v>18269</v>
      </c>
      <c r="E11" s="5">
        <f t="shared" si="0"/>
        <v>91.344999999999999</v>
      </c>
      <c r="F11" s="20">
        <f t="shared" si="1"/>
        <v>-65</v>
      </c>
      <c r="G11" s="30">
        <f t="shared" si="2"/>
        <v>-0.35453256245226994</v>
      </c>
    </row>
    <row r="12" spans="1:15" ht="30.6" customHeight="1">
      <c r="A12" s="32" t="s">
        <v>249</v>
      </c>
      <c r="B12" s="20">
        <v>20000</v>
      </c>
      <c r="C12" s="20">
        <v>17887</v>
      </c>
      <c r="D12" s="20">
        <v>20857</v>
      </c>
      <c r="E12" s="5">
        <f t="shared" si="0"/>
        <v>104.28500000000001</v>
      </c>
      <c r="F12" s="20">
        <f t="shared" si="1"/>
        <v>2970</v>
      </c>
      <c r="G12" s="30">
        <f t="shared" si="2"/>
        <v>16.604237714541291</v>
      </c>
    </row>
    <row r="13" spans="1:15" ht="30.6" customHeight="1">
      <c r="A13" s="32" t="s">
        <v>250</v>
      </c>
      <c r="B13" s="20">
        <v>11000</v>
      </c>
      <c r="C13" s="20">
        <v>10336</v>
      </c>
      <c r="D13" s="20">
        <v>15851</v>
      </c>
      <c r="E13" s="5">
        <f t="shared" si="0"/>
        <v>144.1</v>
      </c>
      <c r="F13" s="20">
        <f t="shared" si="1"/>
        <v>5515</v>
      </c>
      <c r="G13" s="30">
        <f t="shared" si="2"/>
        <v>53.357198142414866</v>
      </c>
    </row>
    <row r="14" spans="1:15" ht="30.6" customHeight="1">
      <c r="A14" s="32" t="s">
        <v>251</v>
      </c>
      <c r="B14" s="20">
        <v>52000</v>
      </c>
      <c r="C14" s="20">
        <v>54713</v>
      </c>
      <c r="D14" s="20">
        <v>50577</v>
      </c>
      <c r="E14" s="5">
        <f t="shared" si="0"/>
        <v>97.263461538461542</v>
      </c>
      <c r="F14" s="20">
        <f t="shared" si="1"/>
        <v>-4136</v>
      </c>
      <c r="G14" s="30">
        <f t="shared" si="2"/>
        <v>-7.5594465666295019</v>
      </c>
    </row>
    <row r="15" spans="1:15" ht="30.6" customHeight="1">
      <c r="A15" s="32" t="s">
        <v>252</v>
      </c>
      <c r="B15" s="20">
        <v>55000</v>
      </c>
      <c r="C15" s="20">
        <v>82358</v>
      </c>
      <c r="D15" s="20">
        <v>53751</v>
      </c>
      <c r="E15" s="5">
        <f t="shared" si="0"/>
        <v>97.729090909090914</v>
      </c>
      <c r="F15" s="20">
        <f t="shared" si="1"/>
        <v>-28607</v>
      </c>
      <c r="G15" s="30">
        <f t="shared" si="2"/>
        <v>-34.734937710969184</v>
      </c>
    </row>
    <row r="16" spans="1:15" ht="30.6" customHeight="1">
      <c r="A16" s="32" t="s">
        <v>253</v>
      </c>
      <c r="B16" s="20">
        <v>4000</v>
      </c>
      <c r="C16" s="20">
        <v>3692</v>
      </c>
      <c r="D16" s="20">
        <v>2636</v>
      </c>
      <c r="E16" s="5">
        <f t="shared" si="0"/>
        <v>65.900000000000006</v>
      </c>
      <c r="F16" s="20">
        <f t="shared" si="1"/>
        <v>-1056</v>
      </c>
      <c r="G16" s="30">
        <f t="shared" si="2"/>
        <v>-28.602383531960996</v>
      </c>
    </row>
    <row r="17" spans="1:7" ht="30.6" customHeight="1">
      <c r="A17" s="32" t="s">
        <v>254</v>
      </c>
      <c r="B17" s="20">
        <v>46500</v>
      </c>
      <c r="C17" s="20">
        <v>46467</v>
      </c>
      <c r="D17" s="20">
        <v>28268</v>
      </c>
      <c r="E17" s="5">
        <f t="shared" si="0"/>
        <v>60.791397849462371</v>
      </c>
      <c r="F17" s="20">
        <f t="shared" si="1"/>
        <v>-18199</v>
      </c>
      <c r="G17" s="30">
        <f t="shared" si="2"/>
        <v>-39.165429229345563</v>
      </c>
    </row>
    <row r="18" spans="1:7" ht="30.6" customHeight="1">
      <c r="A18" s="32" t="s">
        <v>255</v>
      </c>
      <c r="B18" s="20"/>
      <c r="C18" s="20"/>
      <c r="D18" s="20">
        <v>1751</v>
      </c>
      <c r="E18" s="5"/>
      <c r="F18" s="20"/>
      <c r="G18" s="30"/>
    </row>
    <row r="19" spans="1:7" ht="30.6" customHeight="1">
      <c r="A19" s="32" t="s">
        <v>256</v>
      </c>
      <c r="B19" s="20">
        <v>13500</v>
      </c>
      <c r="C19" s="20">
        <v>10547</v>
      </c>
      <c r="D19" s="20">
        <v>14184</v>
      </c>
      <c r="E19" s="5">
        <f t="shared" si="0"/>
        <v>105.06666666666666</v>
      </c>
      <c r="F19" s="20">
        <f t="shared" si="1"/>
        <v>3637</v>
      </c>
      <c r="G19" s="30">
        <f t="shared" si="2"/>
        <v>34.483739451976867</v>
      </c>
    </row>
    <row r="20" spans="1:7" ht="30.6" customHeight="1">
      <c r="A20" s="31" t="s">
        <v>76</v>
      </c>
      <c r="B20" s="20">
        <f>SUM(B21:B22)+B23</f>
        <v>100000</v>
      </c>
      <c r="C20" s="20">
        <f>SUM(C21:C22)+C23</f>
        <v>96923</v>
      </c>
      <c r="D20" s="20">
        <f>SUM(D21:D22)+D23</f>
        <v>95034</v>
      </c>
      <c r="E20" s="5">
        <f t="shared" si="0"/>
        <v>95.033999999999992</v>
      </c>
      <c r="F20" s="20">
        <f t="shared" si="1"/>
        <v>-1889</v>
      </c>
      <c r="G20" s="30">
        <f t="shared" si="2"/>
        <v>-1.9489698007696843</v>
      </c>
    </row>
    <row r="21" spans="1:7" ht="30.6" customHeight="1">
      <c r="A21" s="32" t="s">
        <v>257</v>
      </c>
      <c r="B21" s="20">
        <v>30000</v>
      </c>
      <c r="C21" s="20">
        <v>28513</v>
      </c>
      <c r="D21" s="20">
        <v>29639</v>
      </c>
      <c r="E21" s="5">
        <f t="shared" si="0"/>
        <v>98.796666666666667</v>
      </c>
      <c r="F21" s="20">
        <f t="shared" si="1"/>
        <v>1126</v>
      </c>
      <c r="G21" s="30">
        <f t="shared" si="2"/>
        <v>3.949075860133977</v>
      </c>
    </row>
    <row r="22" spans="1:7" ht="30.6" customHeight="1">
      <c r="A22" s="32" t="s">
        <v>307</v>
      </c>
      <c r="B22" s="20">
        <v>10000</v>
      </c>
      <c r="C22" s="20">
        <v>9375</v>
      </c>
      <c r="D22" s="20">
        <v>9504</v>
      </c>
      <c r="E22" s="5">
        <f t="shared" si="0"/>
        <v>95.04</v>
      </c>
      <c r="F22" s="20">
        <f t="shared" si="1"/>
        <v>129</v>
      </c>
      <c r="G22" s="30">
        <f t="shared" si="2"/>
        <v>1.3759999999999994</v>
      </c>
    </row>
    <row r="23" spans="1:7" ht="30.6" customHeight="1" thickBot="1">
      <c r="A23" s="33" t="s">
        <v>308</v>
      </c>
      <c r="B23" s="34">
        <v>60000</v>
      </c>
      <c r="C23" s="34">
        <v>59035</v>
      </c>
      <c r="D23" s="34">
        <v>55891</v>
      </c>
      <c r="E23" s="35">
        <f t="shared" si="0"/>
        <v>93.151666666666671</v>
      </c>
      <c r="F23" s="34">
        <f t="shared" si="1"/>
        <v>-3144</v>
      </c>
      <c r="G23" s="36">
        <f t="shared" si="2"/>
        <v>-5.3256542728889684</v>
      </c>
    </row>
    <row r="24" spans="1:7">
      <c r="A24" s="76" t="s">
        <v>319</v>
      </c>
    </row>
  </sheetData>
  <mergeCells count="8">
    <mergeCell ref="A1:G1"/>
    <mergeCell ref="F2:G2"/>
    <mergeCell ref="A3:A4"/>
    <mergeCell ref="B3:B4"/>
    <mergeCell ref="C3:C4"/>
    <mergeCell ref="D3:D4"/>
    <mergeCell ref="E3:E4"/>
    <mergeCell ref="F3:G3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E13" sqref="E13"/>
    </sheetView>
  </sheetViews>
  <sheetFormatPr defaultRowHeight="14.25"/>
  <cols>
    <col min="1" max="1" width="29.125" customWidth="1"/>
    <col min="2" max="3" width="11" customWidth="1"/>
    <col min="4" max="5" width="10.375" customWidth="1"/>
  </cols>
  <sheetData>
    <row r="1" spans="1:5" ht="47.25" customHeight="1">
      <c r="A1" s="78" t="s">
        <v>180</v>
      </c>
      <c r="B1" s="78"/>
      <c r="C1" s="78"/>
      <c r="D1" s="78"/>
      <c r="E1" s="78"/>
    </row>
    <row r="2" spans="1:5" ht="32.25" customHeight="1" thickBot="1">
      <c r="A2" s="1" t="s">
        <v>98</v>
      </c>
      <c r="B2" s="1"/>
      <c r="C2" s="1"/>
      <c r="D2" s="100" t="s">
        <v>0</v>
      </c>
      <c r="E2" s="100"/>
    </row>
    <row r="3" spans="1:5" ht="51" customHeight="1">
      <c r="A3" s="88" t="s">
        <v>24</v>
      </c>
      <c r="B3" s="82" t="s">
        <v>270</v>
      </c>
      <c r="C3" s="82" t="s">
        <v>260</v>
      </c>
      <c r="D3" s="90" t="s">
        <v>179</v>
      </c>
      <c r="E3" s="91"/>
    </row>
    <row r="4" spans="1:5" ht="51" customHeight="1">
      <c r="A4" s="89"/>
      <c r="B4" s="96"/>
      <c r="C4" s="96"/>
      <c r="D4" s="18" t="s">
        <v>25</v>
      </c>
      <c r="E4" s="37" t="s">
        <v>62</v>
      </c>
    </row>
    <row r="5" spans="1:5" ht="41.25" customHeight="1">
      <c r="A5" s="29" t="s">
        <v>69</v>
      </c>
      <c r="B5" s="20">
        <f>SUM(B6:B9)</f>
        <v>520000</v>
      </c>
      <c r="C5" s="20">
        <f>SUM(C6:C9)</f>
        <v>432384</v>
      </c>
      <c r="D5" s="20">
        <f>B5-C5</f>
        <v>87616</v>
      </c>
      <c r="E5" s="30">
        <f>D5/C5*100</f>
        <v>20.263469508584961</v>
      </c>
    </row>
    <row r="6" spans="1:5" ht="41.25" customHeight="1">
      <c r="A6" s="32" t="s">
        <v>330</v>
      </c>
      <c r="B6" s="20">
        <v>2600</v>
      </c>
      <c r="C6" s="20">
        <v>2089</v>
      </c>
      <c r="D6" s="20">
        <f t="shared" ref="D6:D14" si="0">B6-C6</f>
        <v>511</v>
      </c>
      <c r="E6" s="30">
        <f t="shared" ref="E6:E14" si="1">D6/C6*100</f>
        <v>24.461464815701291</v>
      </c>
    </row>
    <row r="7" spans="1:5" ht="41.25" customHeight="1">
      <c r="A7" s="32" t="s">
        <v>326</v>
      </c>
      <c r="B7" s="20">
        <v>1200</v>
      </c>
      <c r="C7" s="20">
        <v>1004</v>
      </c>
      <c r="D7" s="20">
        <f t="shared" si="0"/>
        <v>196</v>
      </c>
      <c r="E7" s="30">
        <f t="shared" si="1"/>
        <v>19.52191235059761</v>
      </c>
    </row>
    <row r="8" spans="1:5" ht="41.25" customHeight="1">
      <c r="A8" s="32" t="s">
        <v>327</v>
      </c>
      <c r="B8" s="20">
        <v>510000</v>
      </c>
      <c r="C8" s="20">
        <v>423959</v>
      </c>
      <c r="D8" s="20">
        <f t="shared" si="0"/>
        <v>86041</v>
      </c>
      <c r="E8" s="30">
        <f t="shared" si="1"/>
        <v>20.294651133718119</v>
      </c>
    </row>
    <row r="9" spans="1:5" ht="41.25" customHeight="1">
      <c r="A9" s="32" t="s">
        <v>328</v>
      </c>
      <c r="B9" s="20">
        <v>6200</v>
      </c>
      <c r="C9" s="20">
        <v>5332</v>
      </c>
      <c r="D9" s="20">
        <f t="shared" si="0"/>
        <v>868</v>
      </c>
      <c r="E9" s="30">
        <f t="shared" si="1"/>
        <v>16.279069767441861</v>
      </c>
    </row>
    <row r="10" spans="1:5" ht="41.25" customHeight="1">
      <c r="A10" s="29" t="s">
        <v>79</v>
      </c>
      <c r="B10" s="20">
        <f>SUM(B11:B14)</f>
        <v>620000</v>
      </c>
      <c r="C10" s="20">
        <f>SUM(C11:C14)</f>
        <v>502782</v>
      </c>
      <c r="D10" s="20">
        <f t="shared" si="0"/>
        <v>117218</v>
      </c>
      <c r="E10" s="30">
        <f t="shared" si="1"/>
        <v>23.313881562983561</v>
      </c>
    </row>
    <row r="11" spans="1:5" ht="41.25" customHeight="1">
      <c r="A11" s="32" t="s">
        <v>330</v>
      </c>
      <c r="B11" s="20">
        <v>4000</v>
      </c>
      <c r="C11" s="20">
        <v>2142</v>
      </c>
      <c r="D11" s="20">
        <f t="shared" si="0"/>
        <v>1858</v>
      </c>
      <c r="E11" s="30">
        <f t="shared" si="1"/>
        <v>86.741363211951452</v>
      </c>
    </row>
    <row r="12" spans="1:5" ht="41.25" customHeight="1">
      <c r="A12" s="32" t="s">
        <v>326</v>
      </c>
      <c r="B12" s="20"/>
      <c r="C12" s="20">
        <v>41</v>
      </c>
      <c r="D12" s="20">
        <f t="shared" si="0"/>
        <v>-41</v>
      </c>
      <c r="E12" s="30"/>
    </row>
    <row r="13" spans="1:5" ht="41.25" customHeight="1">
      <c r="A13" s="32" t="s">
        <v>327</v>
      </c>
      <c r="B13" s="20">
        <v>596000</v>
      </c>
      <c r="C13" s="20">
        <v>485057</v>
      </c>
      <c r="D13" s="20">
        <f t="shared" si="0"/>
        <v>110943</v>
      </c>
      <c r="E13" s="30">
        <f t="shared" si="1"/>
        <v>22.872157292854244</v>
      </c>
    </row>
    <row r="14" spans="1:5" ht="41.25" customHeight="1" thickBot="1">
      <c r="A14" s="33" t="s">
        <v>328</v>
      </c>
      <c r="B14" s="34">
        <v>20000</v>
      </c>
      <c r="C14" s="34">
        <v>15542</v>
      </c>
      <c r="D14" s="34">
        <f t="shared" si="0"/>
        <v>4458</v>
      </c>
      <c r="E14" s="36">
        <f t="shared" si="1"/>
        <v>28.683567108480247</v>
      </c>
    </row>
  </sheetData>
  <mergeCells count="6">
    <mergeCell ref="A3:A4"/>
    <mergeCell ref="B3:B4"/>
    <mergeCell ref="A1:E1"/>
    <mergeCell ref="D2:E2"/>
    <mergeCell ref="D3:E3"/>
    <mergeCell ref="C3:C4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4"/>
  <sheetViews>
    <sheetView topLeftCell="A7" workbookViewId="0">
      <selection activeCell="E16" sqref="E16"/>
    </sheetView>
  </sheetViews>
  <sheetFormatPr defaultRowHeight="14.25"/>
  <cols>
    <col min="1" max="1" width="31" customWidth="1"/>
    <col min="2" max="5" width="10.875" customWidth="1"/>
  </cols>
  <sheetData>
    <row r="1" spans="1:9" ht="47.25" customHeight="1">
      <c r="A1" s="78" t="s">
        <v>264</v>
      </c>
      <c r="B1" s="78"/>
      <c r="C1" s="78"/>
      <c r="D1" s="78"/>
      <c r="E1" s="78"/>
    </row>
    <row r="2" spans="1:9" ht="27.75" customHeight="1" thickBot="1">
      <c r="A2" s="1" t="s">
        <v>99</v>
      </c>
      <c r="B2" s="1"/>
      <c r="C2" s="1"/>
      <c r="D2" s="100" t="s">
        <v>0</v>
      </c>
      <c r="E2" s="100"/>
    </row>
    <row r="3" spans="1:9" ht="35.1" customHeight="1">
      <c r="A3" s="88" t="s">
        <v>100</v>
      </c>
      <c r="B3" s="82" t="s">
        <v>270</v>
      </c>
      <c r="C3" s="82" t="s">
        <v>260</v>
      </c>
      <c r="D3" s="90" t="s">
        <v>179</v>
      </c>
      <c r="E3" s="91"/>
    </row>
    <row r="4" spans="1:9" ht="35.1" customHeight="1">
      <c r="A4" s="89"/>
      <c r="B4" s="96"/>
      <c r="C4" s="96"/>
      <c r="D4" s="18" t="s">
        <v>25</v>
      </c>
      <c r="E4" s="37" t="s">
        <v>62</v>
      </c>
    </row>
    <row r="5" spans="1:9" ht="48.75" customHeight="1">
      <c r="A5" s="29" t="s">
        <v>69</v>
      </c>
      <c r="B5" s="20">
        <f>SUM(B6:B10)</f>
        <v>220</v>
      </c>
      <c r="C5" s="20">
        <f>SUM(C6:C10)</f>
        <v>212</v>
      </c>
      <c r="D5" s="20">
        <f>B5-C5</f>
        <v>8</v>
      </c>
      <c r="E5" s="30">
        <f>D5/C5*100</f>
        <v>3.7735849056603774</v>
      </c>
    </row>
    <row r="6" spans="1:9" ht="48.75" customHeight="1">
      <c r="A6" s="32" t="s">
        <v>88</v>
      </c>
      <c r="B6" s="20">
        <v>220</v>
      </c>
      <c r="C6" s="20">
        <v>212</v>
      </c>
      <c r="D6" s="20">
        <f>B6-C6</f>
        <v>8</v>
      </c>
      <c r="E6" s="30">
        <f>D6/C6*100</f>
        <v>3.7735849056603774</v>
      </c>
    </row>
    <row r="7" spans="1:9" ht="48.75" customHeight="1">
      <c r="A7" s="32" t="s">
        <v>16</v>
      </c>
      <c r="B7" s="20"/>
      <c r="C7" s="20"/>
      <c r="D7" s="20"/>
      <c r="E7" s="30"/>
    </row>
    <row r="8" spans="1:9" ht="48.75" customHeight="1">
      <c r="A8" s="32" t="s">
        <v>89</v>
      </c>
      <c r="B8" s="20"/>
      <c r="C8" s="20"/>
      <c r="D8" s="20"/>
      <c r="E8" s="30"/>
      <c r="I8" s="77" t="s">
        <v>331</v>
      </c>
    </row>
    <row r="9" spans="1:9" ht="48.75" customHeight="1">
      <c r="A9" s="32" t="s">
        <v>90</v>
      </c>
      <c r="B9" s="20"/>
      <c r="C9" s="20"/>
      <c r="D9" s="20"/>
      <c r="E9" s="30"/>
    </row>
    <row r="10" spans="1:9" ht="48.75" customHeight="1">
      <c r="A10" s="32" t="s">
        <v>1</v>
      </c>
      <c r="B10" s="20"/>
      <c r="C10" s="20"/>
      <c r="D10" s="20"/>
      <c r="E10" s="30"/>
    </row>
    <row r="11" spans="1:9" ht="48.75" customHeight="1">
      <c r="A11" s="29" t="s">
        <v>79</v>
      </c>
      <c r="B11" s="20">
        <f>SUM(B12:B14)</f>
        <v>220</v>
      </c>
      <c r="C11" s="20">
        <f>SUM(C12:C14)</f>
        <v>212</v>
      </c>
      <c r="D11" s="20">
        <f>B11-C11</f>
        <v>8</v>
      </c>
      <c r="E11" s="30">
        <f>D11/C11*100</f>
        <v>3.7735849056603774</v>
      </c>
    </row>
    <row r="12" spans="1:9" ht="48.75" customHeight="1">
      <c r="A12" s="32" t="s">
        <v>2</v>
      </c>
      <c r="B12" s="20"/>
      <c r="C12" s="20"/>
      <c r="D12" s="20"/>
      <c r="E12" s="30"/>
    </row>
    <row r="13" spans="1:9" ht="48.75" customHeight="1">
      <c r="A13" s="32" t="s">
        <v>21</v>
      </c>
      <c r="B13" s="20">
        <v>220</v>
      </c>
      <c r="C13" s="20">
        <v>212</v>
      </c>
      <c r="D13" s="20">
        <f>B13-C13</f>
        <v>8</v>
      </c>
      <c r="E13" s="30">
        <f>D13/C13*100</f>
        <v>3.7735849056603774</v>
      </c>
    </row>
    <row r="14" spans="1:9" ht="48.75" customHeight="1" thickBot="1">
      <c r="A14" s="33" t="s">
        <v>22</v>
      </c>
      <c r="B14" s="34"/>
      <c r="C14" s="34"/>
      <c r="D14" s="34"/>
      <c r="E14" s="36"/>
    </row>
  </sheetData>
  <mergeCells count="6">
    <mergeCell ref="A1:E1"/>
    <mergeCell ref="B3:B4"/>
    <mergeCell ref="C3:C4"/>
    <mergeCell ref="D3:E3"/>
    <mergeCell ref="A3:A4"/>
    <mergeCell ref="D2:E2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1"/>
  <sheetViews>
    <sheetView topLeftCell="A8" workbookViewId="0">
      <selection activeCell="E21" sqref="E21"/>
    </sheetView>
  </sheetViews>
  <sheetFormatPr defaultRowHeight="14.25"/>
  <cols>
    <col min="1" max="1" width="33.125" customWidth="1"/>
    <col min="2" max="5" width="11.125" customWidth="1"/>
    <col min="8" max="8" width="11.625" bestFit="1" customWidth="1"/>
  </cols>
  <sheetData>
    <row r="1" spans="1:5" ht="43.5" customHeight="1">
      <c r="A1" s="78" t="s">
        <v>181</v>
      </c>
      <c r="B1" s="78"/>
      <c r="C1" s="78"/>
      <c r="D1" s="78"/>
      <c r="E1" s="78"/>
    </row>
    <row r="2" spans="1:5" ht="33" customHeight="1" thickBot="1">
      <c r="A2" s="1" t="s">
        <v>101</v>
      </c>
      <c r="B2" s="1"/>
      <c r="C2" s="1"/>
      <c r="D2" s="100" t="s">
        <v>0</v>
      </c>
      <c r="E2" s="100"/>
    </row>
    <row r="3" spans="1:5" ht="33" customHeight="1">
      <c r="A3" s="88" t="s">
        <v>24</v>
      </c>
      <c r="B3" s="82" t="s">
        <v>270</v>
      </c>
      <c r="C3" s="82" t="s">
        <v>260</v>
      </c>
      <c r="D3" s="90" t="s">
        <v>179</v>
      </c>
      <c r="E3" s="91"/>
    </row>
    <row r="4" spans="1:5" ht="33" customHeight="1">
      <c r="A4" s="89"/>
      <c r="B4" s="96"/>
      <c r="C4" s="96"/>
      <c r="D4" s="18" t="s">
        <v>25</v>
      </c>
      <c r="E4" s="37" t="s">
        <v>62</v>
      </c>
    </row>
    <row r="5" spans="1:5" ht="33" customHeight="1">
      <c r="A5" s="29" t="s">
        <v>69</v>
      </c>
      <c r="B5" s="20">
        <f>SUM(B6:B12)</f>
        <v>565733</v>
      </c>
      <c r="C5" s="20">
        <f>SUM(C6:C12)</f>
        <v>535018</v>
      </c>
      <c r="D5" s="20">
        <f>B5-C5</f>
        <v>30715</v>
      </c>
      <c r="E5" s="30">
        <f>(B5/C5-1)*100</f>
        <v>5.7409283425978286</v>
      </c>
    </row>
    <row r="6" spans="1:5" ht="33" customHeight="1">
      <c r="A6" s="32" t="s">
        <v>92</v>
      </c>
      <c r="B6" s="20">
        <v>254391</v>
      </c>
      <c r="C6" s="20">
        <v>197647</v>
      </c>
      <c r="D6" s="20">
        <f t="shared" ref="D6:D12" si="0">B6-C6</f>
        <v>56744</v>
      </c>
      <c r="E6" s="30">
        <f t="shared" ref="E6:E12" si="1">(B6/C6-1)*100</f>
        <v>28.709770449336446</v>
      </c>
    </row>
    <row r="7" spans="1:5" ht="33" customHeight="1">
      <c r="A7" s="32" t="s">
        <v>3</v>
      </c>
      <c r="B7" s="20">
        <v>88343</v>
      </c>
      <c r="C7" s="20">
        <v>100287</v>
      </c>
      <c r="D7" s="20">
        <f t="shared" si="0"/>
        <v>-11944</v>
      </c>
      <c r="E7" s="30">
        <f t="shared" si="1"/>
        <v>-11.90981881998664</v>
      </c>
    </row>
    <row r="8" spans="1:5" ht="33" customHeight="1">
      <c r="A8" s="32" t="s">
        <v>4</v>
      </c>
      <c r="B8" s="20">
        <v>81921</v>
      </c>
      <c r="C8" s="20">
        <v>84028</v>
      </c>
      <c r="D8" s="20">
        <f t="shared" si="0"/>
        <v>-2107</v>
      </c>
      <c r="E8" s="30">
        <f t="shared" si="1"/>
        <v>-2.5074975008330558</v>
      </c>
    </row>
    <row r="9" spans="1:5" ht="33" customHeight="1">
      <c r="A9" s="32" t="s">
        <v>93</v>
      </c>
      <c r="B9" s="20">
        <v>5092</v>
      </c>
      <c r="C9" s="20">
        <v>5429</v>
      </c>
      <c r="D9" s="20">
        <f t="shared" si="0"/>
        <v>-337</v>
      </c>
      <c r="E9" s="30">
        <f t="shared" si="1"/>
        <v>-6.2074046785780101</v>
      </c>
    </row>
    <row r="10" spans="1:5" ht="33" customHeight="1">
      <c r="A10" s="48" t="s">
        <v>94</v>
      </c>
      <c r="B10" s="12"/>
      <c r="C10" s="12">
        <v>2600</v>
      </c>
      <c r="D10" s="12">
        <f t="shared" si="0"/>
        <v>-2600</v>
      </c>
      <c r="E10" s="49">
        <f t="shared" si="1"/>
        <v>-100</v>
      </c>
    </row>
    <row r="11" spans="1:5" ht="33" customHeight="1">
      <c r="A11" s="32" t="s">
        <v>5</v>
      </c>
      <c r="B11" s="20">
        <v>78545</v>
      </c>
      <c r="C11" s="20">
        <v>74710</v>
      </c>
      <c r="D11" s="20">
        <f t="shared" si="0"/>
        <v>3835</v>
      </c>
      <c r="E11" s="30">
        <f t="shared" si="1"/>
        <v>5.1331816356578797</v>
      </c>
    </row>
    <row r="12" spans="1:5" ht="33" customHeight="1">
      <c r="A12" s="32" t="s">
        <v>23</v>
      </c>
      <c r="B12" s="20">
        <v>57441</v>
      </c>
      <c r="C12" s="20">
        <v>70317</v>
      </c>
      <c r="D12" s="20">
        <f t="shared" si="0"/>
        <v>-12876</v>
      </c>
      <c r="E12" s="30">
        <f t="shared" si="1"/>
        <v>-18.311361406203343</v>
      </c>
    </row>
    <row r="13" spans="1:5" ht="33" customHeight="1">
      <c r="A13" s="29" t="s">
        <v>79</v>
      </c>
      <c r="B13" s="20">
        <f>SUM(B14:B20)</f>
        <v>553775</v>
      </c>
      <c r="C13" s="20">
        <f>SUM(C14:C20)</f>
        <v>463535</v>
      </c>
      <c r="D13" s="20">
        <f>B13-C13</f>
        <v>90240</v>
      </c>
      <c r="E13" s="30">
        <f>(B13/C13-1)*100</f>
        <v>19.467785604107558</v>
      </c>
    </row>
    <row r="14" spans="1:5" ht="33" customHeight="1">
      <c r="A14" s="50" t="s">
        <v>92</v>
      </c>
      <c r="B14" s="13">
        <v>261677</v>
      </c>
      <c r="C14" s="13">
        <v>205344</v>
      </c>
      <c r="D14" s="13">
        <f t="shared" ref="D14:D20" si="2">B14-C14</f>
        <v>56333</v>
      </c>
      <c r="E14" s="51">
        <f t="shared" ref="E14:E20" si="3">(B14/C14-1)*100</f>
        <v>27.433477481689273</v>
      </c>
    </row>
    <row r="15" spans="1:5" ht="33" customHeight="1">
      <c r="A15" s="50" t="s">
        <v>3</v>
      </c>
      <c r="B15" s="13">
        <v>88294</v>
      </c>
      <c r="C15" s="13">
        <v>84344</v>
      </c>
      <c r="D15" s="13">
        <f t="shared" si="2"/>
        <v>3950</v>
      </c>
      <c r="E15" s="51">
        <f t="shared" si="3"/>
        <v>4.6832021246324684</v>
      </c>
    </row>
    <row r="16" spans="1:5" ht="33" customHeight="1">
      <c r="A16" s="50" t="s">
        <v>4</v>
      </c>
      <c r="B16" s="13">
        <v>69630</v>
      </c>
      <c r="C16" s="13">
        <v>64344</v>
      </c>
      <c r="D16" s="13">
        <f t="shared" si="2"/>
        <v>5286</v>
      </c>
      <c r="E16" s="51">
        <f t="shared" si="3"/>
        <v>8.2152182021633777</v>
      </c>
    </row>
    <row r="17" spans="1:5" ht="33" customHeight="1">
      <c r="A17" s="50" t="s">
        <v>93</v>
      </c>
      <c r="B17" s="13">
        <v>6578</v>
      </c>
      <c r="C17" s="13">
        <v>5452</v>
      </c>
      <c r="D17" s="13">
        <f t="shared" si="2"/>
        <v>1126</v>
      </c>
      <c r="E17" s="51">
        <f t="shared" si="3"/>
        <v>20.652971386647103</v>
      </c>
    </row>
    <row r="18" spans="1:5" ht="33" customHeight="1">
      <c r="A18" s="50" t="s">
        <v>94</v>
      </c>
      <c r="B18" s="13"/>
      <c r="C18" s="13">
        <v>1906</v>
      </c>
      <c r="D18" s="13">
        <f t="shared" si="2"/>
        <v>-1906</v>
      </c>
      <c r="E18" s="51">
        <f t="shared" si="3"/>
        <v>-100</v>
      </c>
    </row>
    <row r="19" spans="1:5" ht="33" customHeight="1">
      <c r="A19" s="50" t="s">
        <v>5</v>
      </c>
      <c r="B19" s="13">
        <v>73440</v>
      </c>
      <c r="C19" s="13">
        <v>57811</v>
      </c>
      <c r="D19" s="13">
        <f t="shared" si="2"/>
        <v>15629</v>
      </c>
      <c r="E19" s="51">
        <f t="shared" si="3"/>
        <v>27.034647385445677</v>
      </c>
    </row>
    <row r="20" spans="1:5" ht="33" customHeight="1" thickBot="1">
      <c r="A20" s="52" t="s">
        <v>23</v>
      </c>
      <c r="B20" s="53">
        <v>54156</v>
      </c>
      <c r="C20" s="53">
        <v>44334</v>
      </c>
      <c r="D20" s="53">
        <f t="shared" si="2"/>
        <v>9822</v>
      </c>
      <c r="E20" s="54">
        <f t="shared" si="3"/>
        <v>22.154554066856136</v>
      </c>
    </row>
    <row r="21" spans="1:5">
      <c r="A21" s="76" t="s">
        <v>310</v>
      </c>
    </row>
  </sheetData>
  <mergeCells count="6">
    <mergeCell ref="A1:E1"/>
    <mergeCell ref="D2:E2"/>
    <mergeCell ref="A3:A4"/>
    <mergeCell ref="B3:B4"/>
    <mergeCell ref="C3:C4"/>
    <mergeCell ref="D3:E3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4"/>
  <sheetViews>
    <sheetView showZeros="0" workbookViewId="0">
      <pane xSplit="1" ySplit="4" topLeftCell="B12" activePane="bottomRight" state="frozen"/>
      <selection activeCell="J10" sqref="J10"/>
      <selection pane="topRight" activeCell="J10" sqref="J10"/>
      <selection pane="bottomLeft" activeCell="J10" sqref="J10"/>
      <selection pane="bottomRight" activeCell="E23" sqref="E23"/>
    </sheetView>
  </sheetViews>
  <sheetFormatPr defaultRowHeight="14.25"/>
  <cols>
    <col min="1" max="1" width="34.125" customWidth="1"/>
    <col min="2" max="5" width="10.125" customWidth="1"/>
  </cols>
  <sheetData>
    <row r="1" spans="1:5" ht="47.25" customHeight="1">
      <c r="A1" s="78" t="s">
        <v>265</v>
      </c>
      <c r="B1" s="78"/>
      <c r="C1" s="78"/>
      <c r="D1" s="78"/>
      <c r="E1" s="78"/>
    </row>
    <row r="2" spans="1:5" ht="20.100000000000001" customHeight="1" thickBot="1">
      <c r="A2" s="1" t="s">
        <v>30</v>
      </c>
      <c r="B2" s="1"/>
      <c r="C2" s="1"/>
      <c r="D2" s="100" t="s">
        <v>0</v>
      </c>
      <c r="E2" s="100"/>
    </row>
    <row r="3" spans="1:5" ht="30" customHeight="1">
      <c r="A3" s="97" t="s">
        <v>24</v>
      </c>
      <c r="B3" s="82" t="s">
        <v>270</v>
      </c>
      <c r="C3" s="82" t="s">
        <v>260</v>
      </c>
      <c r="D3" s="90" t="s">
        <v>179</v>
      </c>
      <c r="E3" s="91"/>
    </row>
    <row r="4" spans="1:5" ht="30" customHeight="1">
      <c r="A4" s="98"/>
      <c r="B4" s="96"/>
      <c r="C4" s="96"/>
      <c r="D4" s="18" t="s">
        <v>25</v>
      </c>
      <c r="E4" s="37" t="s">
        <v>62</v>
      </c>
    </row>
    <row r="5" spans="1:5" ht="34.5" customHeight="1">
      <c r="A5" s="29" t="s">
        <v>69</v>
      </c>
      <c r="B5" s="20">
        <f>B6+B20</f>
        <v>191800</v>
      </c>
      <c r="C5" s="20">
        <f>C6+C20</f>
        <v>180562</v>
      </c>
      <c r="D5" s="20">
        <f t="shared" ref="D5:D23" si="0">B5-C5</f>
        <v>11238</v>
      </c>
      <c r="E5" s="30">
        <f>(B5/C5-1)*100</f>
        <v>6.223900931535975</v>
      </c>
    </row>
    <row r="6" spans="1:5" ht="34.5" customHeight="1">
      <c r="A6" s="31" t="s">
        <v>70</v>
      </c>
      <c r="B6" s="20">
        <f>B7+SUM(B9:B19)</f>
        <v>91800</v>
      </c>
      <c r="C6" s="20">
        <f t="shared" ref="C6:D6" si="1">C7+SUM(C9:C19)</f>
        <v>85528</v>
      </c>
      <c r="D6" s="20">
        <f t="shared" si="1"/>
        <v>6272</v>
      </c>
      <c r="E6" s="30">
        <f>(B6/C6-1)*100</f>
        <v>7.3332709755869363</v>
      </c>
    </row>
    <row r="7" spans="1:5" ht="26.25" customHeight="1">
      <c r="A7" s="32" t="s">
        <v>17</v>
      </c>
      <c r="B7" s="20">
        <v>20000</v>
      </c>
      <c r="C7" s="20">
        <v>18695</v>
      </c>
      <c r="D7" s="20">
        <f t="shared" si="0"/>
        <v>1305</v>
      </c>
      <c r="E7" s="30">
        <f>(B7/C7-1)*100</f>
        <v>6.9804760631184903</v>
      </c>
    </row>
    <row r="8" spans="1:5" ht="26.25" customHeight="1">
      <c r="A8" s="32" t="s">
        <v>10</v>
      </c>
      <c r="B8" s="20">
        <v>11000</v>
      </c>
      <c r="C8" s="20">
        <v>9234</v>
      </c>
      <c r="D8" s="20">
        <f t="shared" si="0"/>
        <v>1766</v>
      </c>
      <c r="E8" s="30">
        <f>(B8/C8-1)*100</f>
        <v>19.124972926142526</v>
      </c>
    </row>
    <row r="9" spans="1:5" ht="26.25" customHeight="1">
      <c r="A9" s="32" t="s">
        <v>18</v>
      </c>
      <c r="B9" s="20">
        <v>3200</v>
      </c>
      <c r="C9" s="20">
        <v>2768</v>
      </c>
      <c r="D9" s="20">
        <f t="shared" si="0"/>
        <v>432</v>
      </c>
      <c r="E9" s="30">
        <f>(B9/C9-1)*100</f>
        <v>15.606936416184979</v>
      </c>
    </row>
    <row r="10" spans="1:5" ht="26.25" customHeight="1">
      <c r="A10" s="32" t="s">
        <v>19</v>
      </c>
      <c r="B10" s="20">
        <v>300</v>
      </c>
      <c r="C10" s="20">
        <v>703</v>
      </c>
      <c r="D10" s="20">
        <f t="shared" si="0"/>
        <v>-403</v>
      </c>
      <c r="E10" s="30">
        <f t="shared" ref="E10:E23" si="2">(B10/C10-1)*100</f>
        <v>-57.325746799431009</v>
      </c>
    </row>
    <row r="11" spans="1:5" ht="26.25" customHeight="1">
      <c r="A11" s="32" t="s">
        <v>297</v>
      </c>
      <c r="B11" s="20">
        <v>1500</v>
      </c>
      <c r="C11" s="20">
        <v>1195</v>
      </c>
      <c r="D11" s="20">
        <f t="shared" si="0"/>
        <v>305</v>
      </c>
      <c r="E11" s="30">
        <f t="shared" si="2"/>
        <v>25.52301255230125</v>
      </c>
    </row>
    <row r="12" spans="1:5" ht="26.25" customHeight="1">
      <c r="A12" s="32" t="s">
        <v>298</v>
      </c>
      <c r="B12" s="20">
        <v>2000</v>
      </c>
      <c r="C12" s="20">
        <v>1551</v>
      </c>
      <c r="D12" s="20">
        <f t="shared" si="0"/>
        <v>449</v>
      </c>
      <c r="E12" s="30">
        <f t="shared" si="2"/>
        <v>28.949065119277883</v>
      </c>
    </row>
    <row r="13" spans="1:5" ht="26.25" customHeight="1">
      <c r="A13" s="32" t="s">
        <v>237</v>
      </c>
      <c r="B13" s="20">
        <v>400</v>
      </c>
      <c r="C13" s="20">
        <v>308</v>
      </c>
      <c r="D13" s="20">
        <f t="shared" si="0"/>
        <v>92</v>
      </c>
      <c r="E13" s="30">
        <f t="shared" si="2"/>
        <v>29.870129870129869</v>
      </c>
    </row>
    <row r="14" spans="1:5" ht="26.25" customHeight="1">
      <c r="A14" s="32" t="s">
        <v>299</v>
      </c>
      <c r="B14" s="20">
        <v>6100</v>
      </c>
      <c r="C14" s="20">
        <v>5598</v>
      </c>
      <c r="D14" s="20">
        <f t="shared" si="0"/>
        <v>502</v>
      </c>
      <c r="E14" s="30">
        <f t="shared" si="2"/>
        <v>8.9674883887102439</v>
      </c>
    </row>
    <row r="15" spans="1:5" ht="26.25" customHeight="1">
      <c r="A15" s="32" t="s">
        <v>300</v>
      </c>
      <c r="B15" s="20">
        <v>22000</v>
      </c>
      <c r="C15" s="20">
        <v>17729</v>
      </c>
      <c r="D15" s="20">
        <f t="shared" si="0"/>
        <v>4271</v>
      </c>
      <c r="E15" s="30">
        <f t="shared" si="2"/>
        <v>24.090473235941111</v>
      </c>
    </row>
    <row r="16" spans="1:5" ht="26.25" customHeight="1">
      <c r="A16" s="32" t="s">
        <v>20</v>
      </c>
      <c r="B16" s="20">
        <v>2800</v>
      </c>
      <c r="C16" s="20">
        <v>2636</v>
      </c>
      <c r="D16" s="20">
        <f t="shared" si="0"/>
        <v>164</v>
      </c>
      <c r="E16" s="30">
        <f t="shared" si="2"/>
        <v>6.221547799696503</v>
      </c>
    </row>
    <row r="17" spans="1:5" ht="26.25" customHeight="1">
      <c r="A17" s="32" t="s">
        <v>11</v>
      </c>
      <c r="B17" s="20">
        <v>29000</v>
      </c>
      <c r="C17" s="20">
        <v>28268</v>
      </c>
      <c r="D17" s="20">
        <f t="shared" si="0"/>
        <v>732</v>
      </c>
      <c r="E17" s="30">
        <f t="shared" si="2"/>
        <v>2.5895004952596556</v>
      </c>
    </row>
    <row r="18" spans="1:5" ht="26.25" customHeight="1">
      <c r="A18" s="32" t="s">
        <v>195</v>
      </c>
      <c r="B18" s="20">
        <v>2000</v>
      </c>
      <c r="C18" s="20">
        <v>1751</v>
      </c>
      <c r="D18" s="20">
        <f t="shared" si="0"/>
        <v>249</v>
      </c>
      <c r="E18" s="30">
        <f t="shared" si="2"/>
        <v>14.220445459737284</v>
      </c>
    </row>
    <row r="19" spans="1:5" ht="26.25" customHeight="1">
      <c r="A19" s="32" t="s">
        <v>301</v>
      </c>
      <c r="B19" s="20">
        <v>2500</v>
      </c>
      <c r="C19" s="20">
        <v>4326</v>
      </c>
      <c r="D19" s="20">
        <f t="shared" si="0"/>
        <v>-1826</v>
      </c>
      <c r="E19" s="30">
        <f t="shared" si="2"/>
        <v>-42.209893666204344</v>
      </c>
    </row>
    <row r="20" spans="1:5" ht="26.25" customHeight="1">
      <c r="A20" s="31" t="s">
        <v>76</v>
      </c>
      <c r="B20" s="20">
        <f>B21+B22+B23</f>
        <v>100000</v>
      </c>
      <c r="C20" s="20">
        <f>C21+C22+C23</f>
        <v>95034</v>
      </c>
      <c r="D20" s="20">
        <f t="shared" si="0"/>
        <v>4966</v>
      </c>
      <c r="E20" s="30">
        <f t="shared" si="2"/>
        <v>5.2254982427341723</v>
      </c>
    </row>
    <row r="21" spans="1:5" ht="26.25" customHeight="1">
      <c r="A21" s="32" t="s">
        <v>295</v>
      </c>
      <c r="B21" s="20">
        <v>30000</v>
      </c>
      <c r="C21" s="20">
        <v>29639</v>
      </c>
      <c r="D21" s="20">
        <f t="shared" si="0"/>
        <v>361</v>
      </c>
      <c r="E21" s="30">
        <f t="shared" si="2"/>
        <v>1.2179898107223641</v>
      </c>
    </row>
    <row r="22" spans="1:5" ht="26.25" customHeight="1">
      <c r="A22" s="32" t="s">
        <v>303</v>
      </c>
      <c r="B22" s="20">
        <v>11000</v>
      </c>
      <c r="C22" s="20">
        <v>9504</v>
      </c>
      <c r="D22" s="20">
        <f t="shared" si="0"/>
        <v>1496</v>
      </c>
      <c r="E22" s="30">
        <f t="shared" si="2"/>
        <v>15.740740740740744</v>
      </c>
    </row>
    <row r="23" spans="1:5" ht="26.25" customHeight="1" thickBot="1">
      <c r="A23" s="33" t="s">
        <v>304</v>
      </c>
      <c r="B23" s="34">
        <v>59000</v>
      </c>
      <c r="C23" s="34">
        <v>55891</v>
      </c>
      <c r="D23" s="34">
        <f t="shared" si="0"/>
        <v>3109</v>
      </c>
      <c r="E23" s="36">
        <f t="shared" si="2"/>
        <v>5.5626129430498716</v>
      </c>
    </row>
    <row r="24" spans="1:5" ht="34.5" customHeight="1">
      <c r="A24" s="101"/>
      <c r="B24" s="101"/>
      <c r="C24" s="101"/>
      <c r="D24" s="101"/>
      <c r="E24" s="101"/>
    </row>
  </sheetData>
  <mergeCells count="7">
    <mergeCell ref="A24:E24"/>
    <mergeCell ref="A1:E1"/>
    <mergeCell ref="D2:E2"/>
    <mergeCell ref="A3:A4"/>
    <mergeCell ref="B3:B4"/>
    <mergeCell ref="C3:C4"/>
    <mergeCell ref="D3:E3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pane xSplit="1" ySplit="4" topLeftCell="B14" activePane="bottomRight" state="frozen"/>
      <selection activeCell="J10" sqref="J10"/>
      <selection pane="topRight" activeCell="J10" sqref="J10"/>
      <selection pane="bottomLeft" activeCell="J10" sqref="J10"/>
      <selection pane="bottomRight" activeCell="E26" sqref="E26"/>
    </sheetView>
  </sheetViews>
  <sheetFormatPr defaultRowHeight="14.25"/>
  <cols>
    <col min="1" max="1" width="34.125" customWidth="1"/>
    <col min="2" max="5" width="10.5" customWidth="1"/>
  </cols>
  <sheetData>
    <row r="1" spans="1:5" ht="50.25" customHeight="1">
      <c r="A1" s="78" t="s">
        <v>266</v>
      </c>
      <c r="B1" s="78"/>
      <c r="C1" s="78"/>
      <c r="D1" s="78"/>
      <c r="E1" s="78"/>
    </row>
    <row r="2" spans="1:5" ht="27.75" customHeight="1" thickBot="1">
      <c r="A2" s="14" t="s">
        <v>236</v>
      </c>
      <c r="B2" s="14"/>
      <c r="C2" s="14"/>
      <c r="D2" s="87" t="s">
        <v>200</v>
      </c>
      <c r="E2" s="87"/>
    </row>
    <row r="3" spans="1:5" ht="28.5" customHeight="1">
      <c r="A3" s="88" t="s">
        <v>201</v>
      </c>
      <c r="B3" s="82" t="s">
        <v>270</v>
      </c>
      <c r="C3" s="82" t="s">
        <v>286</v>
      </c>
      <c r="D3" s="90" t="s">
        <v>234</v>
      </c>
      <c r="E3" s="91"/>
    </row>
    <row r="4" spans="1:5" ht="28.5" customHeight="1">
      <c r="A4" s="89"/>
      <c r="B4" s="96"/>
      <c r="C4" s="96"/>
      <c r="D4" s="18" t="s">
        <v>233</v>
      </c>
      <c r="E4" s="37" t="s">
        <v>232</v>
      </c>
    </row>
    <row r="5" spans="1:5" ht="24" customHeight="1">
      <c r="A5" s="29" t="s">
        <v>231</v>
      </c>
      <c r="B5" s="20">
        <f>SUM(B6:B26)</f>
        <v>902200</v>
      </c>
      <c r="C5" s="20">
        <f>SUM(C6:C26)</f>
        <v>864913</v>
      </c>
      <c r="D5" s="20">
        <f t="shared" ref="D5:D26" si="0">B5-C5</f>
        <v>37287</v>
      </c>
      <c r="E5" s="30">
        <f t="shared" ref="E5:E22" si="1">(B5/C5-1)*100</f>
        <v>4.311069437041648</v>
      </c>
    </row>
    <row r="6" spans="1:5" ht="24" customHeight="1">
      <c r="A6" s="32" t="s">
        <v>230</v>
      </c>
      <c r="B6" s="20">
        <v>60585</v>
      </c>
      <c r="C6" s="20">
        <v>59693</v>
      </c>
      <c r="D6" s="20">
        <f t="shared" si="0"/>
        <v>892</v>
      </c>
      <c r="E6" s="30">
        <f t="shared" si="1"/>
        <v>1.4943125659625078</v>
      </c>
    </row>
    <row r="7" spans="1:5" ht="24" customHeight="1">
      <c r="A7" s="32" t="s">
        <v>229</v>
      </c>
      <c r="B7" s="20">
        <v>50158</v>
      </c>
      <c r="C7" s="20">
        <v>52040</v>
      </c>
      <c r="D7" s="20">
        <f t="shared" si="0"/>
        <v>-1882</v>
      </c>
      <c r="E7" s="30">
        <f t="shared" si="1"/>
        <v>-3.6164488854727117</v>
      </c>
    </row>
    <row r="8" spans="1:5" ht="24" customHeight="1">
      <c r="A8" s="32" t="s">
        <v>228</v>
      </c>
      <c r="B8" s="20">
        <v>196544</v>
      </c>
      <c r="C8" s="20">
        <v>192601</v>
      </c>
      <c r="D8" s="20">
        <f t="shared" si="0"/>
        <v>3943</v>
      </c>
      <c r="E8" s="30">
        <f t="shared" si="1"/>
        <v>2.0472375532837317</v>
      </c>
    </row>
    <row r="9" spans="1:5" ht="24" customHeight="1">
      <c r="A9" s="32" t="s">
        <v>227</v>
      </c>
      <c r="B9" s="20">
        <v>5288</v>
      </c>
      <c r="C9" s="20">
        <v>5203</v>
      </c>
      <c r="D9" s="20">
        <f t="shared" si="0"/>
        <v>85</v>
      </c>
      <c r="E9" s="30">
        <f t="shared" si="1"/>
        <v>1.6336728810301793</v>
      </c>
    </row>
    <row r="10" spans="1:5" ht="24" customHeight="1">
      <c r="A10" s="32" t="s">
        <v>320</v>
      </c>
      <c r="B10" s="20">
        <v>7285</v>
      </c>
      <c r="C10" s="20">
        <v>7126</v>
      </c>
      <c r="D10" s="20">
        <f t="shared" si="0"/>
        <v>159</v>
      </c>
      <c r="E10" s="30">
        <f t="shared" si="1"/>
        <v>2.2312657872579189</v>
      </c>
    </row>
    <row r="11" spans="1:5" ht="24" customHeight="1">
      <c r="A11" s="32" t="s">
        <v>226</v>
      </c>
      <c r="B11" s="20">
        <v>160652</v>
      </c>
      <c r="C11" s="20">
        <v>154902</v>
      </c>
      <c r="D11" s="20">
        <f t="shared" si="0"/>
        <v>5750</v>
      </c>
      <c r="E11" s="30">
        <f t="shared" si="1"/>
        <v>3.7120243767026828</v>
      </c>
    </row>
    <row r="12" spans="1:5" ht="24" customHeight="1">
      <c r="A12" s="32" t="s">
        <v>321</v>
      </c>
      <c r="B12" s="20">
        <v>96548</v>
      </c>
      <c r="C12" s="20">
        <v>93387</v>
      </c>
      <c r="D12" s="20">
        <f t="shared" si="0"/>
        <v>3161</v>
      </c>
      <c r="E12" s="30">
        <f t="shared" si="1"/>
        <v>3.3848394316125407</v>
      </c>
    </row>
    <row r="13" spans="1:5" ht="24" customHeight="1">
      <c r="A13" s="32" t="s">
        <v>309</v>
      </c>
      <c r="B13" s="20">
        <v>35856</v>
      </c>
      <c r="C13" s="20">
        <v>32969</v>
      </c>
      <c r="D13" s="20">
        <f t="shared" si="0"/>
        <v>2887</v>
      </c>
      <c r="E13" s="30">
        <f t="shared" si="1"/>
        <v>8.7567108495859802</v>
      </c>
    </row>
    <row r="14" spans="1:5" ht="24" customHeight="1">
      <c r="A14" s="32" t="s">
        <v>225</v>
      </c>
      <c r="B14" s="20">
        <v>111052</v>
      </c>
      <c r="C14" s="20">
        <v>110563</v>
      </c>
      <c r="D14" s="20">
        <f t="shared" si="0"/>
        <v>489</v>
      </c>
      <c r="E14" s="30">
        <f t="shared" si="1"/>
        <v>0.44228177600100782</v>
      </c>
    </row>
    <row r="15" spans="1:5" ht="24" customHeight="1">
      <c r="A15" s="32" t="s">
        <v>224</v>
      </c>
      <c r="B15" s="20">
        <v>88958</v>
      </c>
      <c r="C15" s="20">
        <v>87254</v>
      </c>
      <c r="D15" s="20">
        <f t="shared" si="0"/>
        <v>1704</v>
      </c>
      <c r="E15" s="30">
        <f t="shared" si="1"/>
        <v>1.9529190638824634</v>
      </c>
    </row>
    <row r="16" spans="1:5" ht="24" customHeight="1">
      <c r="A16" s="32" t="s">
        <v>223</v>
      </c>
      <c r="B16" s="20">
        <v>16542</v>
      </c>
      <c r="C16" s="20">
        <v>15770</v>
      </c>
      <c r="D16" s="20">
        <f t="shared" si="0"/>
        <v>772</v>
      </c>
      <c r="E16" s="30">
        <f t="shared" si="1"/>
        <v>4.8953709575142668</v>
      </c>
    </row>
    <row r="17" spans="1:5" ht="24" customHeight="1">
      <c r="A17" s="32" t="s">
        <v>222</v>
      </c>
      <c r="B17" s="20">
        <v>3548</v>
      </c>
      <c r="C17" s="20">
        <v>3779</v>
      </c>
      <c r="D17" s="20">
        <f t="shared" si="0"/>
        <v>-231</v>
      </c>
      <c r="E17" s="30">
        <f t="shared" si="1"/>
        <v>-6.1127282349828</v>
      </c>
    </row>
    <row r="18" spans="1:5" ht="24" customHeight="1">
      <c r="A18" s="32" t="s">
        <v>311</v>
      </c>
      <c r="B18" s="20">
        <v>4653</v>
      </c>
      <c r="C18" s="20">
        <v>4489</v>
      </c>
      <c r="D18" s="20">
        <f t="shared" si="0"/>
        <v>164</v>
      </c>
      <c r="E18" s="30">
        <f t="shared" si="1"/>
        <v>3.6533749164624707</v>
      </c>
    </row>
    <row r="19" spans="1:5" ht="24" customHeight="1">
      <c r="A19" s="32" t="s">
        <v>312</v>
      </c>
      <c r="B19" s="20">
        <v>89</v>
      </c>
      <c r="C19" s="20">
        <v>30</v>
      </c>
      <c r="D19" s="20">
        <f t="shared" si="0"/>
        <v>59</v>
      </c>
      <c r="E19" s="30">
        <f t="shared" si="1"/>
        <v>196.66666666666669</v>
      </c>
    </row>
    <row r="20" spans="1:5" ht="24" customHeight="1">
      <c r="A20" s="32" t="s">
        <v>322</v>
      </c>
      <c r="B20" s="20">
        <v>11215</v>
      </c>
      <c r="C20" s="20">
        <v>11056</v>
      </c>
      <c r="D20" s="20">
        <f t="shared" si="0"/>
        <v>159</v>
      </c>
      <c r="E20" s="30">
        <f t="shared" si="1"/>
        <v>1.4381331403762632</v>
      </c>
    </row>
    <row r="21" spans="1:5" ht="24" customHeight="1">
      <c r="A21" s="32" t="s">
        <v>313</v>
      </c>
      <c r="B21" s="20">
        <v>5018</v>
      </c>
      <c r="C21" s="20">
        <v>265</v>
      </c>
      <c r="D21" s="20">
        <f t="shared" si="0"/>
        <v>4753</v>
      </c>
      <c r="E21" s="30">
        <f t="shared" si="1"/>
        <v>1793.5849056603774</v>
      </c>
    </row>
    <row r="22" spans="1:5" ht="24" customHeight="1">
      <c r="A22" s="32" t="s">
        <v>314</v>
      </c>
      <c r="B22" s="20">
        <v>1969</v>
      </c>
      <c r="C22" s="20">
        <v>1928</v>
      </c>
      <c r="D22" s="20">
        <f t="shared" si="0"/>
        <v>41</v>
      </c>
      <c r="E22" s="30">
        <f t="shared" si="1"/>
        <v>2.1265560165975028</v>
      </c>
    </row>
    <row r="23" spans="1:5" ht="24" customHeight="1">
      <c r="A23" s="32" t="s">
        <v>315</v>
      </c>
      <c r="B23" s="20">
        <v>4256</v>
      </c>
      <c r="C23" s="20"/>
      <c r="D23" s="20">
        <f t="shared" si="0"/>
        <v>4256</v>
      </c>
      <c r="E23" s="30"/>
    </row>
    <row r="24" spans="1:5" ht="24" customHeight="1">
      <c r="A24" s="32" t="s">
        <v>323</v>
      </c>
      <c r="B24" s="20">
        <v>34984</v>
      </c>
      <c r="C24" s="20">
        <v>29432</v>
      </c>
      <c r="D24" s="20">
        <f t="shared" si="0"/>
        <v>5552</v>
      </c>
      <c r="E24" s="30">
        <f>(B24/C24-1)*100</f>
        <v>18.863821690676819</v>
      </c>
    </row>
    <row r="25" spans="1:5" ht="24" customHeight="1">
      <c r="A25" s="32" t="s">
        <v>221</v>
      </c>
      <c r="B25" s="20">
        <v>3000</v>
      </c>
      <c r="C25" s="20">
        <v>2426</v>
      </c>
      <c r="D25" s="20">
        <f t="shared" si="0"/>
        <v>574</v>
      </c>
      <c r="E25" s="30">
        <f>(B25/C25-1)*100</f>
        <v>23.660346248969489</v>
      </c>
    </row>
    <row r="26" spans="1:5" ht="24" customHeight="1" thickBot="1">
      <c r="A26" s="33" t="s">
        <v>316</v>
      </c>
      <c r="B26" s="34">
        <v>4000</v>
      </c>
      <c r="C26" s="34"/>
      <c r="D26" s="34">
        <f t="shared" si="0"/>
        <v>4000</v>
      </c>
      <c r="E26" s="36"/>
    </row>
  </sheetData>
  <mergeCells count="6">
    <mergeCell ref="A1:E1"/>
    <mergeCell ref="D2:E2"/>
    <mergeCell ref="A3:A4"/>
    <mergeCell ref="B3:B4"/>
    <mergeCell ref="C3:C4"/>
    <mergeCell ref="D3:E3"/>
  </mergeCells>
  <phoneticPr fontId="89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42"/>
  <sheetViews>
    <sheetView topLeftCell="A13" workbookViewId="0">
      <selection activeCell="C40" sqref="C40"/>
    </sheetView>
  </sheetViews>
  <sheetFormatPr defaultRowHeight="14.25"/>
  <cols>
    <col min="1" max="1" width="29.5" style="21" customWidth="1"/>
    <col min="2" max="2" width="10.375" style="21" customWidth="1"/>
    <col min="3" max="3" width="29.625" style="21" customWidth="1"/>
    <col min="4" max="4" width="8.75" style="21" customWidth="1"/>
    <col min="5" max="16384" width="9" style="21"/>
  </cols>
  <sheetData>
    <row r="1" spans="1:4" ht="50.25" customHeight="1">
      <c r="A1" s="102" t="s">
        <v>267</v>
      </c>
      <c r="B1" s="103"/>
      <c r="C1" s="103"/>
      <c r="D1" s="103"/>
    </row>
    <row r="2" spans="1:4" ht="21" customHeight="1" thickBot="1">
      <c r="A2" s="104" t="s">
        <v>238</v>
      </c>
      <c r="B2" s="104"/>
      <c r="C2" s="105" t="s">
        <v>50</v>
      </c>
      <c r="D2" s="105"/>
    </row>
    <row r="3" spans="1:4" ht="21.75" customHeight="1">
      <c r="A3" s="55" t="s">
        <v>51</v>
      </c>
      <c r="B3" s="56" t="s">
        <v>52</v>
      </c>
      <c r="C3" s="56" t="s">
        <v>51</v>
      </c>
      <c r="D3" s="57" t="s">
        <v>52</v>
      </c>
    </row>
    <row r="4" spans="1:4" ht="15" customHeight="1">
      <c r="A4" s="58" t="s">
        <v>53</v>
      </c>
      <c r="B4" s="24">
        <f>B5+B10+B21+B29+B36+B40+D8+D11+D17+D20+D25+D28+D33+D36</f>
        <v>281695</v>
      </c>
      <c r="C4" s="25" t="s">
        <v>102</v>
      </c>
      <c r="D4" s="59"/>
    </row>
    <row r="5" spans="1:4" ht="15" customHeight="1">
      <c r="A5" s="60" t="s">
        <v>103</v>
      </c>
      <c r="B5" s="24">
        <f>SUM(B6:B9)</f>
        <v>72900</v>
      </c>
      <c r="C5" s="25" t="s">
        <v>104</v>
      </c>
      <c r="D5" s="59"/>
    </row>
    <row r="6" spans="1:4" ht="15" customHeight="1">
      <c r="A6" s="60" t="s">
        <v>105</v>
      </c>
      <c r="B6" s="24">
        <v>56446</v>
      </c>
      <c r="C6" s="25" t="s">
        <v>106</v>
      </c>
      <c r="D6" s="59"/>
    </row>
    <row r="7" spans="1:4" ht="15" customHeight="1">
      <c r="A7" s="60" t="s">
        <v>107</v>
      </c>
      <c r="B7" s="24">
        <v>8449</v>
      </c>
      <c r="C7" s="25" t="s">
        <v>108</v>
      </c>
      <c r="D7" s="59"/>
    </row>
    <row r="8" spans="1:4" ht="15" customHeight="1">
      <c r="A8" s="60" t="s">
        <v>109</v>
      </c>
      <c r="B8" s="24">
        <v>3703</v>
      </c>
      <c r="C8" s="25" t="s">
        <v>110</v>
      </c>
      <c r="D8" s="59"/>
    </row>
    <row r="9" spans="1:4" ht="15" customHeight="1">
      <c r="A9" s="60" t="s">
        <v>111</v>
      </c>
      <c r="B9" s="24">
        <v>4302</v>
      </c>
      <c r="C9" s="25" t="s">
        <v>112</v>
      </c>
      <c r="D9" s="61"/>
    </row>
    <row r="10" spans="1:4" ht="15" customHeight="1">
      <c r="A10" s="60" t="s">
        <v>113</v>
      </c>
      <c r="B10" s="24">
        <f>SUM(B11:B20)</f>
        <v>19116</v>
      </c>
      <c r="C10" s="25" t="s">
        <v>114</v>
      </c>
      <c r="D10" s="62"/>
    </row>
    <row r="11" spans="1:4" ht="15" customHeight="1">
      <c r="A11" s="60" t="s">
        <v>115</v>
      </c>
      <c r="B11" s="24">
        <v>12968</v>
      </c>
      <c r="C11" s="25" t="s">
        <v>116</v>
      </c>
      <c r="D11" s="62">
        <f>SUM(D12:D16)</f>
        <v>18953</v>
      </c>
    </row>
    <row r="12" spans="1:4" ht="15" customHeight="1">
      <c r="A12" s="60" t="s">
        <v>117</v>
      </c>
      <c r="B12" s="24">
        <v>81</v>
      </c>
      <c r="C12" s="25" t="s">
        <v>118</v>
      </c>
      <c r="D12" s="62">
        <v>1013</v>
      </c>
    </row>
    <row r="13" spans="1:4" ht="15" customHeight="1">
      <c r="A13" s="60" t="s">
        <v>119</v>
      </c>
      <c r="B13" s="24">
        <v>292</v>
      </c>
      <c r="C13" s="25" t="s">
        <v>120</v>
      </c>
      <c r="D13" s="62">
        <v>5</v>
      </c>
    </row>
    <row r="14" spans="1:4" ht="15" customHeight="1">
      <c r="A14" s="60" t="s">
        <v>121</v>
      </c>
      <c r="B14" s="24">
        <v>69</v>
      </c>
      <c r="C14" s="25" t="s">
        <v>122</v>
      </c>
      <c r="D14" s="62">
        <v>10</v>
      </c>
    </row>
    <row r="15" spans="1:4" ht="15" customHeight="1">
      <c r="A15" s="60" t="s">
        <v>123</v>
      </c>
      <c r="B15" s="24">
        <v>2450</v>
      </c>
      <c r="C15" s="25" t="s">
        <v>124</v>
      </c>
      <c r="D15" s="62">
        <v>17714</v>
      </c>
    </row>
    <row r="16" spans="1:4" ht="15" customHeight="1">
      <c r="A16" s="60" t="s">
        <v>125</v>
      </c>
      <c r="B16" s="24">
        <v>211</v>
      </c>
      <c r="C16" s="25" t="s">
        <v>126</v>
      </c>
      <c r="D16" s="62">
        <v>211</v>
      </c>
    </row>
    <row r="17" spans="1:4" ht="15" customHeight="1">
      <c r="A17" s="60" t="s">
        <v>127</v>
      </c>
      <c r="B17" s="24">
        <v>42</v>
      </c>
      <c r="C17" s="25" t="s">
        <v>128</v>
      </c>
      <c r="D17" s="61"/>
    </row>
    <row r="18" spans="1:4" ht="15" customHeight="1">
      <c r="A18" s="60" t="s">
        <v>129</v>
      </c>
      <c r="B18" s="24">
        <v>845</v>
      </c>
      <c r="C18" s="25" t="s">
        <v>130</v>
      </c>
      <c r="D18" s="61"/>
    </row>
    <row r="19" spans="1:4" ht="15" customHeight="1">
      <c r="A19" s="60" t="s">
        <v>131</v>
      </c>
      <c r="B19" s="24">
        <v>246</v>
      </c>
      <c r="C19" s="25" t="s">
        <v>132</v>
      </c>
      <c r="D19" s="59"/>
    </row>
    <row r="20" spans="1:4" ht="15" customHeight="1">
      <c r="A20" s="60" t="s">
        <v>133</v>
      </c>
      <c r="B20" s="24">
        <v>1912</v>
      </c>
      <c r="C20" s="25" t="s">
        <v>134</v>
      </c>
      <c r="D20" s="59"/>
    </row>
    <row r="21" spans="1:4" ht="15" customHeight="1">
      <c r="A21" s="60" t="s">
        <v>135</v>
      </c>
      <c r="B21" s="24"/>
      <c r="C21" s="25" t="s">
        <v>136</v>
      </c>
      <c r="D21" s="59"/>
    </row>
    <row r="22" spans="1:4" ht="15" customHeight="1">
      <c r="A22" s="60" t="s">
        <v>137</v>
      </c>
      <c r="B22" s="26"/>
      <c r="C22" s="25" t="s">
        <v>138</v>
      </c>
      <c r="D22" s="59"/>
    </row>
    <row r="23" spans="1:4" ht="15" customHeight="1">
      <c r="A23" s="60" t="s">
        <v>139</v>
      </c>
      <c r="B23" s="25"/>
      <c r="C23" s="25" t="s">
        <v>140</v>
      </c>
      <c r="D23" s="59"/>
    </row>
    <row r="24" spans="1:4" ht="15" customHeight="1">
      <c r="A24" s="60" t="s">
        <v>141</v>
      </c>
      <c r="B24" s="25"/>
      <c r="C24" s="25" t="s">
        <v>142</v>
      </c>
      <c r="D24" s="59"/>
    </row>
    <row r="25" spans="1:4" ht="15" customHeight="1">
      <c r="A25" s="60" t="s">
        <v>143</v>
      </c>
      <c r="B25" s="25"/>
      <c r="C25" s="25" t="s">
        <v>144</v>
      </c>
      <c r="D25" s="59"/>
    </row>
    <row r="26" spans="1:4" ht="15" customHeight="1">
      <c r="A26" s="60" t="s">
        <v>145</v>
      </c>
      <c r="B26" s="25"/>
      <c r="C26" s="25" t="s">
        <v>146</v>
      </c>
      <c r="D26" s="59"/>
    </row>
    <row r="27" spans="1:4" ht="15" customHeight="1">
      <c r="A27" s="60" t="s">
        <v>147</v>
      </c>
      <c r="B27" s="25"/>
      <c r="C27" s="25" t="s">
        <v>148</v>
      </c>
      <c r="D27" s="59"/>
    </row>
    <row r="28" spans="1:4" ht="15" customHeight="1">
      <c r="A28" s="60" t="s">
        <v>149</v>
      </c>
      <c r="B28" s="25"/>
      <c r="C28" s="25" t="s">
        <v>150</v>
      </c>
      <c r="D28" s="59"/>
    </row>
    <row r="29" spans="1:4" ht="15" customHeight="1">
      <c r="A29" s="60" t="s">
        <v>151</v>
      </c>
      <c r="B29" s="25"/>
      <c r="C29" s="25" t="s">
        <v>152</v>
      </c>
      <c r="D29" s="59"/>
    </row>
    <row r="30" spans="1:4" ht="15" customHeight="1">
      <c r="A30" s="60" t="s">
        <v>137</v>
      </c>
      <c r="B30" s="25"/>
      <c r="C30" s="25" t="s">
        <v>153</v>
      </c>
      <c r="D30" s="59"/>
    </row>
    <row r="31" spans="1:4" ht="15" customHeight="1">
      <c r="A31" s="60" t="s">
        <v>139</v>
      </c>
      <c r="B31" s="25"/>
      <c r="C31" s="25" t="s">
        <v>154</v>
      </c>
      <c r="D31" s="59"/>
    </row>
    <row r="32" spans="1:4" ht="15" customHeight="1">
      <c r="A32" s="60" t="s">
        <v>141</v>
      </c>
      <c r="B32" s="25"/>
      <c r="C32" s="25" t="s">
        <v>155</v>
      </c>
      <c r="D32" s="59"/>
    </row>
    <row r="33" spans="1:4" ht="15" customHeight="1">
      <c r="A33" s="60" t="s">
        <v>145</v>
      </c>
      <c r="B33" s="25"/>
      <c r="C33" s="25" t="s">
        <v>156</v>
      </c>
      <c r="D33" s="59"/>
    </row>
    <row r="34" spans="1:4" ht="15" customHeight="1">
      <c r="A34" s="60" t="s">
        <v>147</v>
      </c>
      <c r="B34" s="25"/>
      <c r="C34" s="25" t="s">
        <v>157</v>
      </c>
      <c r="D34" s="59"/>
    </row>
    <row r="35" spans="1:4" ht="15" customHeight="1">
      <c r="A35" s="60" t="s">
        <v>149</v>
      </c>
      <c r="B35" s="25"/>
      <c r="C35" s="25" t="s">
        <v>158</v>
      </c>
      <c r="D35" s="59"/>
    </row>
    <row r="36" spans="1:4" ht="15" customHeight="1">
      <c r="A36" s="60" t="s">
        <v>159</v>
      </c>
      <c r="B36" s="24">
        <f>SUM(B37:B39)</f>
        <v>170726</v>
      </c>
      <c r="C36" s="25" t="s">
        <v>160</v>
      </c>
      <c r="D36" s="59"/>
    </row>
    <row r="37" spans="1:4" ht="15" customHeight="1">
      <c r="A37" s="60" t="s">
        <v>161</v>
      </c>
      <c r="B37" s="24">
        <v>152645</v>
      </c>
      <c r="C37" s="25" t="s">
        <v>162</v>
      </c>
      <c r="D37" s="59"/>
    </row>
    <row r="38" spans="1:4" ht="15" customHeight="1">
      <c r="A38" s="60" t="s">
        <v>163</v>
      </c>
      <c r="B38" s="24">
        <v>18081</v>
      </c>
      <c r="C38" s="25" t="s">
        <v>164</v>
      </c>
      <c r="D38" s="59"/>
    </row>
    <row r="39" spans="1:4" ht="15" customHeight="1">
      <c r="A39" s="60" t="s">
        <v>165</v>
      </c>
      <c r="B39" s="25"/>
      <c r="C39" s="25" t="s">
        <v>167</v>
      </c>
      <c r="D39" s="59"/>
    </row>
    <row r="40" spans="1:4" ht="15" customHeight="1">
      <c r="A40" s="60" t="s">
        <v>166</v>
      </c>
      <c r="B40" s="25"/>
      <c r="C40" s="25"/>
      <c r="D40" s="59"/>
    </row>
    <row r="41" spans="1:4" ht="15" customHeight="1">
      <c r="A41" s="60" t="s">
        <v>168</v>
      </c>
      <c r="B41" s="25"/>
      <c r="C41" s="25"/>
      <c r="D41" s="59"/>
    </row>
    <row r="42" spans="1:4" ht="15" customHeight="1" thickBot="1">
      <c r="A42" s="75" t="s">
        <v>302</v>
      </c>
      <c r="B42" s="64"/>
      <c r="C42" s="64"/>
      <c r="D42" s="65"/>
    </row>
  </sheetData>
  <mergeCells count="3">
    <mergeCell ref="A1:D1"/>
    <mergeCell ref="A2:B2"/>
    <mergeCell ref="C2:D2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11"/>
  <sheetViews>
    <sheetView topLeftCell="A4" workbookViewId="0">
      <selection activeCell="D12" sqref="D12"/>
    </sheetView>
  </sheetViews>
  <sheetFormatPr defaultRowHeight="14.25"/>
  <cols>
    <col min="1" max="1" width="31.375" style="21" customWidth="1"/>
    <col min="2" max="4" width="13.875" style="21" customWidth="1"/>
    <col min="5" max="16384" width="9" style="21"/>
  </cols>
  <sheetData>
    <row r="1" spans="1:4" ht="67.5" customHeight="1">
      <c r="A1" s="103" t="s">
        <v>239</v>
      </c>
      <c r="B1" s="103"/>
      <c r="C1" s="103"/>
      <c r="D1" s="103"/>
    </row>
    <row r="2" spans="1:4" ht="33" customHeight="1" thickBot="1">
      <c r="A2" s="104" t="s">
        <v>240</v>
      </c>
      <c r="B2" s="104"/>
      <c r="C2" s="22"/>
      <c r="D2" s="23" t="s">
        <v>241</v>
      </c>
    </row>
    <row r="3" spans="1:4" ht="55.5" customHeight="1">
      <c r="A3" s="55" t="s">
        <v>54</v>
      </c>
      <c r="B3" s="56" t="s">
        <v>242</v>
      </c>
      <c r="C3" s="56" t="s">
        <v>235</v>
      </c>
      <c r="D3" s="57" t="s">
        <v>55</v>
      </c>
    </row>
    <row r="4" spans="1:4" ht="49.5" customHeight="1">
      <c r="A4" s="60" t="s">
        <v>56</v>
      </c>
      <c r="B4" s="24">
        <f>B5+B6+B9</f>
        <v>2853</v>
      </c>
      <c r="C4" s="24">
        <f t="shared" ref="C4" si="0">C5+C6+C9</f>
        <v>2685</v>
      </c>
      <c r="D4" s="66">
        <f>(C4-B4)/B4</f>
        <v>-5.8885383806519455E-2</v>
      </c>
    </row>
    <row r="5" spans="1:4" ht="49.5" customHeight="1">
      <c r="A5" s="60" t="s">
        <v>57</v>
      </c>
      <c r="B5" s="24">
        <v>109</v>
      </c>
      <c r="C5" s="24">
        <v>100</v>
      </c>
      <c r="D5" s="66">
        <f t="shared" ref="D5:D11" si="1">(C5-B5)/B5</f>
        <v>-8.2568807339449546E-2</v>
      </c>
    </row>
    <row r="6" spans="1:4" ht="49.5" customHeight="1">
      <c r="A6" s="60" t="s">
        <v>58</v>
      </c>
      <c r="B6" s="24">
        <f>SUM(B7:B8)</f>
        <v>2126</v>
      </c>
      <c r="C6" s="24">
        <f>SUM(C7:C8)</f>
        <v>1980</v>
      </c>
      <c r="D6" s="66">
        <f t="shared" si="1"/>
        <v>-6.8673565380997184E-2</v>
      </c>
    </row>
    <row r="7" spans="1:4" ht="49.5" customHeight="1">
      <c r="A7" s="60" t="s">
        <v>169</v>
      </c>
      <c r="B7" s="24">
        <v>237</v>
      </c>
      <c r="C7" s="24">
        <v>200</v>
      </c>
      <c r="D7" s="66">
        <f t="shared" si="1"/>
        <v>-0.15611814345991562</v>
      </c>
    </row>
    <row r="8" spans="1:4" ht="49.5" customHeight="1">
      <c r="A8" s="60" t="s">
        <v>170</v>
      </c>
      <c r="B8" s="24">
        <f>964+925</f>
        <v>1889</v>
      </c>
      <c r="C8" s="24">
        <v>1780</v>
      </c>
      <c r="D8" s="66">
        <f t="shared" si="1"/>
        <v>-5.7702488088935945E-2</v>
      </c>
    </row>
    <row r="9" spans="1:4" ht="49.5" customHeight="1">
      <c r="A9" s="60" t="s">
        <v>59</v>
      </c>
      <c r="B9" s="24">
        <f>495+123</f>
        <v>618</v>
      </c>
      <c r="C9" s="24">
        <v>605</v>
      </c>
      <c r="D9" s="66">
        <f t="shared" si="1"/>
        <v>-2.1035598705501618E-2</v>
      </c>
    </row>
    <row r="10" spans="1:4" ht="49.5" customHeight="1">
      <c r="A10" s="60" t="s">
        <v>60</v>
      </c>
      <c r="B10" s="24">
        <f>452+26</f>
        <v>478</v>
      </c>
      <c r="C10" s="24">
        <v>435</v>
      </c>
      <c r="D10" s="66">
        <f t="shared" si="1"/>
        <v>-8.9958158995815898E-2</v>
      </c>
    </row>
    <row r="11" spans="1:4" ht="49.5" customHeight="1" thickBot="1">
      <c r="A11" s="63" t="s">
        <v>61</v>
      </c>
      <c r="B11" s="67">
        <f>915+720</f>
        <v>1635</v>
      </c>
      <c r="C11" s="67">
        <v>1408</v>
      </c>
      <c r="D11" s="68">
        <f t="shared" si="1"/>
        <v>-0.13883792048929663</v>
      </c>
    </row>
  </sheetData>
  <mergeCells count="2">
    <mergeCell ref="A1:D1"/>
    <mergeCell ref="A2:B2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C9"/>
  <sheetViews>
    <sheetView topLeftCell="A4" workbookViewId="0">
      <selection activeCell="C13" sqref="C13"/>
    </sheetView>
  </sheetViews>
  <sheetFormatPr defaultRowHeight="14.25"/>
  <cols>
    <col min="1" max="1" width="20.5" customWidth="1"/>
    <col min="2" max="2" width="31.125" customWidth="1"/>
    <col min="3" max="3" width="22.625" customWidth="1"/>
  </cols>
  <sheetData>
    <row r="1" spans="1:3" ht="65.25" customHeight="1">
      <c r="A1" s="78" t="s">
        <v>287</v>
      </c>
      <c r="B1" s="78"/>
      <c r="C1" s="78"/>
    </row>
    <row r="2" spans="1:3" ht="41.25" customHeight="1" thickBot="1">
      <c r="A2" s="9" t="s">
        <v>171</v>
      </c>
      <c r="B2" s="8"/>
      <c r="C2" s="10" t="s">
        <v>31</v>
      </c>
    </row>
    <row r="3" spans="1:3" ht="58.5" customHeight="1">
      <c r="A3" s="88" t="s">
        <v>32</v>
      </c>
      <c r="B3" s="90"/>
      <c r="C3" s="69" t="s">
        <v>182</v>
      </c>
    </row>
    <row r="4" spans="1:3" ht="58.5" customHeight="1">
      <c r="A4" s="106" t="s">
        <v>33</v>
      </c>
      <c r="B4" s="20" t="s">
        <v>34</v>
      </c>
      <c r="C4" s="70">
        <v>154</v>
      </c>
    </row>
    <row r="5" spans="1:3" ht="58.5" customHeight="1">
      <c r="A5" s="106"/>
      <c r="B5" s="20" t="s">
        <v>35</v>
      </c>
      <c r="C5" s="70">
        <v>104</v>
      </c>
    </row>
    <row r="6" spans="1:3" ht="58.5" customHeight="1">
      <c r="A6" s="106"/>
      <c r="B6" s="20" t="s">
        <v>36</v>
      </c>
      <c r="C6" s="70">
        <v>50</v>
      </c>
    </row>
    <row r="7" spans="1:3" ht="58.5" customHeight="1">
      <c r="A7" s="106" t="s">
        <v>37</v>
      </c>
      <c r="B7" s="20" t="s">
        <v>38</v>
      </c>
      <c r="C7" s="70">
        <v>138.04</v>
      </c>
    </row>
    <row r="8" spans="1:3" ht="58.5" customHeight="1">
      <c r="A8" s="106"/>
      <c r="B8" s="20" t="s">
        <v>39</v>
      </c>
      <c r="C8" s="70">
        <v>91.23</v>
      </c>
    </row>
    <row r="9" spans="1:3" ht="58.5" customHeight="1" thickBot="1">
      <c r="A9" s="107"/>
      <c r="B9" s="34" t="s">
        <v>268</v>
      </c>
      <c r="C9" s="71">
        <v>46.81</v>
      </c>
    </row>
  </sheetData>
  <mergeCells count="4">
    <mergeCell ref="A7:A9"/>
    <mergeCell ref="A1:C1"/>
    <mergeCell ref="A4:A6"/>
    <mergeCell ref="A3:B3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D10"/>
  <sheetViews>
    <sheetView workbookViewId="0">
      <selection activeCell="G2" sqref="G2"/>
    </sheetView>
  </sheetViews>
  <sheetFormatPr defaultRowHeight="14.25"/>
  <cols>
    <col min="1" max="1" width="15.875" customWidth="1"/>
    <col min="2" max="2" width="28.25" customWidth="1"/>
    <col min="3" max="3" width="14.75" customWidth="1"/>
    <col min="4" max="4" width="16.625" bestFit="1" customWidth="1"/>
  </cols>
  <sheetData>
    <row r="1" spans="1:4" ht="72.75" customHeight="1">
      <c r="A1" s="78" t="s">
        <v>288</v>
      </c>
      <c r="B1" s="78"/>
      <c r="C1" s="78"/>
      <c r="D1" s="78"/>
    </row>
    <row r="2" spans="1:4" ht="37.5" customHeight="1" thickBot="1">
      <c r="A2" s="11" t="s">
        <v>49</v>
      </c>
      <c r="B2" s="1"/>
      <c r="C2" s="1"/>
      <c r="D2" s="6" t="s">
        <v>31</v>
      </c>
    </row>
    <row r="3" spans="1:4" ht="51" customHeight="1">
      <c r="A3" s="88" t="s">
        <v>32</v>
      </c>
      <c r="B3" s="90"/>
      <c r="C3" s="72" t="s">
        <v>183</v>
      </c>
      <c r="D3" s="69" t="s">
        <v>184</v>
      </c>
    </row>
    <row r="4" spans="1:4" ht="51" customHeight="1">
      <c r="A4" s="106" t="s">
        <v>40</v>
      </c>
      <c r="B4" s="108"/>
      <c r="C4" s="41">
        <f>SUM(C5+C8)</f>
        <v>16.21</v>
      </c>
      <c r="D4" s="70">
        <f>SUM(D5+D8)</f>
        <v>137.12</v>
      </c>
    </row>
    <row r="5" spans="1:4" ht="51" customHeight="1">
      <c r="A5" s="106" t="s">
        <v>41</v>
      </c>
      <c r="B5" s="20" t="s">
        <v>42</v>
      </c>
      <c r="C5" s="41">
        <f>SUM(C6:C7)</f>
        <v>5.89</v>
      </c>
      <c r="D5" s="70">
        <f>SUM(D6:D7)</f>
        <v>90.31</v>
      </c>
    </row>
    <row r="6" spans="1:4" ht="51" customHeight="1">
      <c r="A6" s="106"/>
      <c r="B6" s="20" t="s">
        <v>43</v>
      </c>
      <c r="C6" s="41">
        <v>5.89</v>
      </c>
      <c r="D6" s="70">
        <v>14.39</v>
      </c>
    </row>
    <row r="7" spans="1:4" ht="51" customHeight="1">
      <c r="A7" s="106"/>
      <c r="B7" s="20" t="s">
        <v>44</v>
      </c>
      <c r="C7" s="41">
        <v>0</v>
      </c>
      <c r="D7" s="70">
        <v>75.92</v>
      </c>
    </row>
    <row r="8" spans="1:4" ht="51" customHeight="1">
      <c r="A8" s="106" t="s">
        <v>45</v>
      </c>
      <c r="B8" s="20" t="s">
        <v>46</v>
      </c>
      <c r="C8" s="41">
        <f>SUM(C9:C10)</f>
        <v>10.32</v>
      </c>
      <c r="D8" s="70">
        <f>SUM(D9:D10)</f>
        <v>46.81</v>
      </c>
    </row>
    <row r="9" spans="1:4" ht="51" customHeight="1">
      <c r="A9" s="106"/>
      <c r="B9" s="20" t="s">
        <v>47</v>
      </c>
      <c r="C9" s="41">
        <v>10.32</v>
      </c>
      <c r="D9" s="70">
        <v>23.52</v>
      </c>
    </row>
    <row r="10" spans="1:4" ht="51" customHeight="1" thickBot="1">
      <c r="A10" s="107"/>
      <c r="B10" s="34" t="s">
        <v>48</v>
      </c>
      <c r="C10" s="73">
        <v>0</v>
      </c>
      <c r="D10" s="71">
        <v>23.29</v>
      </c>
    </row>
  </sheetData>
  <mergeCells count="5">
    <mergeCell ref="A5:A7"/>
    <mergeCell ref="A8:A10"/>
    <mergeCell ref="A4:B4"/>
    <mergeCell ref="A3:B3"/>
    <mergeCell ref="A1:D1"/>
  </mergeCells>
  <phoneticPr fontId="59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E25" sqref="E25"/>
    </sheetView>
  </sheetViews>
  <sheetFormatPr defaultRowHeight="14.25"/>
  <cols>
    <col min="1" max="1" width="23.25" bestFit="1" customWidth="1"/>
    <col min="2" max="2" width="9.625" customWidth="1"/>
    <col min="3" max="4" width="8.25" customWidth="1"/>
    <col min="5" max="5" width="8.125" customWidth="1"/>
    <col min="6" max="7" width="7.5" customWidth="1"/>
  </cols>
  <sheetData>
    <row r="1" spans="1:7" ht="42" customHeight="1">
      <c r="A1" s="86" t="s">
        <v>174</v>
      </c>
      <c r="B1" s="86"/>
      <c r="C1" s="86"/>
      <c r="D1" s="86"/>
      <c r="E1" s="86"/>
      <c r="F1" s="86"/>
      <c r="G1" s="86"/>
    </row>
    <row r="2" spans="1:7" ht="14.25" customHeight="1" thickBot="1">
      <c r="A2" s="3" t="s">
        <v>78</v>
      </c>
      <c r="B2" s="3"/>
      <c r="C2" s="3"/>
      <c r="D2" s="3"/>
      <c r="E2" s="3"/>
      <c r="F2" s="87" t="s">
        <v>0</v>
      </c>
      <c r="G2" s="87"/>
    </row>
    <row r="3" spans="1:7" ht="24" customHeight="1">
      <c r="A3" s="88" t="s">
        <v>77</v>
      </c>
      <c r="B3" s="82" t="s">
        <v>175</v>
      </c>
      <c r="C3" s="82" t="s">
        <v>259</v>
      </c>
      <c r="D3" s="82" t="s">
        <v>260</v>
      </c>
      <c r="E3" s="82" t="s">
        <v>84</v>
      </c>
      <c r="F3" s="90" t="s">
        <v>173</v>
      </c>
      <c r="G3" s="91"/>
    </row>
    <row r="4" spans="1:7" ht="33" customHeight="1">
      <c r="A4" s="89"/>
      <c r="B4" s="83"/>
      <c r="C4" s="83"/>
      <c r="D4" s="83"/>
      <c r="E4" s="83"/>
      <c r="F4" s="18" t="s">
        <v>25</v>
      </c>
      <c r="G4" s="37" t="s">
        <v>196</v>
      </c>
    </row>
    <row r="5" spans="1:7" ht="28.5" customHeight="1">
      <c r="A5" s="29" t="s">
        <v>197</v>
      </c>
      <c r="B5" s="15">
        <f>SUM(B6:B24)</f>
        <v>1236308</v>
      </c>
      <c r="C5" s="20">
        <f>SUM(C6:C24)</f>
        <v>1080194</v>
      </c>
      <c r="D5" s="15">
        <f t="shared" ref="D5" si="0">SUM(D6:D24)</f>
        <v>1191788.8400000001</v>
      </c>
      <c r="E5" s="5">
        <f t="shared" ref="E5:E24" si="1">D5/B5*100</f>
        <v>96.399023544294792</v>
      </c>
      <c r="F5" s="15">
        <f>SUM(F6:F24)</f>
        <v>111594.83999999998</v>
      </c>
      <c r="G5" s="30">
        <f t="shared" ref="G5:G24" si="2">F5/C5*100</f>
        <v>10.330999801887437</v>
      </c>
    </row>
    <row r="6" spans="1:7" ht="28.5" customHeight="1">
      <c r="A6" s="32" t="s">
        <v>6</v>
      </c>
      <c r="B6" s="16">
        <v>152814</v>
      </c>
      <c r="C6" s="20">
        <v>146228</v>
      </c>
      <c r="D6" s="17">
        <v>147987</v>
      </c>
      <c r="E6" s="5">
        <f t="shared" si="1"/>
        <v>96.841257999921467</v>
      </c>
      <c r="F6" s="7">
        <f t="shared" ref="F6:F24" si="3">D6-C6</f>
        <v>1759</v>
      </c>
      <c r="G6" s="30">
        <f t="shared" si="2"/>
        <v>1.2029159942008369</v>
      </c>
    </row>
    <row r="7" spans="1:7" ht="28.5" customHeight="1">
      <c r="A7" s="32" t="s">
        <v>7</v>
      </c>
      <c r="B7" s="16">
        <v>59865</v>
      </c>
      <c r="C7" s="20">
        <v>50957</v>
      </c>
      <c r="D7" s="17">
        <v>56622</v>
      </c>
      <c r="E7" s="5">
        <f t="shared" si="1"/>
        <v>94.582811325482325</v>
      </c>
      <c r="F7" s="7">
        <f t="shared" si="3"/>
        <v>5665</v>
      </c>
      <c r="G7" s="30">
        <f t="shared" si="2"/>
        <v>11.117216476637164</v>
      </c>
    </row>
    <row r="8" spans="1:7" ht="28.5" customHeight="1">
      <c r="A8" s="32" t="s">
        <v>80</v>
      </c>
      <c r="B8" s="16">
        <f>211585</f>
        <v>211585</v>
      </c>
      <c r="C8" s="20">
        <v>200282</v>
      </c>
      <c r="D8" s="17">
        <v>209961.99</v>
      </c>
      <c r="E8" s="5">
        <f t="shared" si="1"/>
        <v>99.232927665004595</v>
      </c>
      <c r="F8" s="7">
        <f t="shared" si="3"/>
        <v>9679.9899999999907</v>
      </c>
      <c r="G8" s="30">
        <f t="shared" si="2"/>
        <v>4.8331802158955828</v>
      </c>
    </row>
    <row r="9" spans="1:7" ht="28.5" customHeight="1">
      <c r="A9" s="32" t="s">
        <v>12</v>
      </c>
      <c r="B9" s="16">
        <v>26584</v>
      </c>
      <c r="C9" s="20">
        <v>16057</v>
      </c>
      <c r="D9" s="17">
        <v>25080</v>
      </c>
      <c r="E9" s="5">
        <f t="shared" si="1"/>
        <v>94.342461631056267</v>
      </c>
      <c r="F9" s="7">
        <f t="shared" si="3"/>
        <v>9023</v>
      </c>
      <c r="G9" s="30">
        <f t="shared" si="2"/>
        <v>56.19356044092919</v>
      </c>
    </row>
    <row r="10" spans="1:7" ht="28.5" customHeight="1">
      <c r="A10" s="32" t="s">
        <v>81</v>
      </c>
      <c r="B10" s="16">
        <v>8985</v>
      </c>
      <c r="C10" s="20">
        <v>7054</v>
      </c>
      <c r="D10" s="17">
        <v>8875</v>
      </c>
      <c r="E10" s="5">
        <f t="shared" si="1"/>
        <v>98.775737340011133</v>
      </c>
      <c r="F10" s="7">
        <f t="shared" si="3"/>
        <v>1821</v>
      </c>
      <c r="G10" s="30">
        <f t="shared" si="2"/>
        <v>25.815140345903032</v>
      </c>
    </row>
    <row r="11" spans="1:7" ht="28.5" customHeight="1">
      <c r="A11" s="32" t="s">
        <v>8</v>
      </c>
      <c r="B11" s="16">
        <v>211429</v>
      </c>
      <c r="C11" s="20">
        <v>167454</v>
      </c>
      <c r="D11" s="17">
        <v>202352</v>
      </c>
      <c r="E11" s="5">
        <f t="shared" si="1"/>
        <v>95.706833026689807</v>
      </c>
      <c r="F11" s="7">
        <f t="shared" si="3"/>
        <v>34898</v>
      </c>
      <c r="G11" s="30">
        <f t="shared" si="2"/>
        <v>20.840350185722649</v>
      </c>
    </row>
    <row r="12" spans="1:7" ht="28.5" customHeight="1">
      <c r="A12" s="32" t="s">
        <v>13</v>
      </c>
      <c r="B12" s="16">
        <v>111256</v>
      </c>
      <c r="C12" s="20">
        <v>90235</v>
      </c>
      <c r="D12" s="17">
        <v>105411</v>
      </c>
      <c r="E12" s="5">
        <f t="shared" si="1"/>
        <v>94.746350758610774</v>
      </c>
      <c r="F12" s="7">
        <f t="shared" si="3"/>
        <v>15176</v>
      </c>
      <c r="G12" s="30">
        <f t="shared" si="2"/>
        <v>16.818307751980939</v>
      </c>
    </row>
    <row r="13" spans="1:7" ht="28.5" customHeight="1">
      <c r="A13" s="32" t="s">
        <v>214</v>
      </c>
      <c r="B13" s="16">
        <v>49875</v>
      </c>
      <c r="C13" s="20">
        <v>18094</v>
      </c>
      <c r="D13" s="17">
        <v>46717</v>
      </c>
      <c r="E13" s="5">
        <f t="shared" si="1"/>
        <v>93.66817042606516</v>
      </c>
      <c r="F13" s="7">
        <f t="shared" si="3"/>
        <v>28623</v>
      </c>
      <c r="G13" s="30">
        <f t="shared" si="2"/>
        <v>158.19056040676466</v>
      </c>
    </row>
    <row r="14" spans="1:7" ht="28.5" customHeight="1">
      <c r="A14" s="32" t="s">
        <v>9</v>
      </c>
      <c r="B14" s="16">
        <v>182451</v>
      </c>
      <c r="C14" s="20">
        <v>191066</v>
      </c>
      <c r="D14" s="17">
        <v>176958</v>
      </c>
      <c r="E14" s="5">
        <f t="shared" si="1"/>
        <v>96.989328641662695</v>
      </c>
      <c r="F14" s="7">
        <f t="shared" si="3"/>
        <v>-14108</v>
      </c>
      <c r="G14" s="30">
        <f t="shared" si="2"/>
        <v>-7.3838359519747101</v>
      </c>
    </row>
    <row r="15" spans="1:7" ht="28.5" customHeight="1">
      <c r="A15" s="32" t="s">
        <v>14</v>
      </c>
      <c r="B15" s="16">
        <v>141326</v>
      </c>
      <c r="C15" s="20">
        <v>132858</v>
      </c>
      <c r="D15" s="17">
        <v>135515</v>
      </c>
      <c r="E15" s="5">
        <f t="shared" si="1"/>
        <v>95.888230049672387</v>
      </c>
      <c r="F15" s="7">
        <f t="shared" si="3"/>
        <v>2657</v>
      </c>
      <c r="G15" s="30">
        <f t="shared" si="2"/>
        <v>1.9998795706694366</v>
      </c>
    </row>
    <row r="16" spans="1:7" ht="28.5" customHeight="1">
      <c r="A16" s="32" t="s">
        <v>82</v>
      </c>
      <c r="B16" s="16">
        <v>16452</v>
      </c>
      <c r="C16" s="20">
        <v>11887</v>
      </c>
      <c r="D16" s="17">
        <v>15775.23</v>
      </c>
      <c r="E16" s="5">
        <f t="shared" si="1"/>
        <v>95.886396790663738</v>
      </c>
      <c r="F16" s="7">
        <f t="shared" si="3"/>
        <v>3888.2299999999996</v>
      </c>
      <c r="G16" s="30">
        <f t="shared" si="2"/>
        <v>32.709935223353234</v>
      </c>
    </row>
    <row r="17" spans="1:10" ht="28.5" customHeight="1">
      <c r="A17" s="32" t="s">
        <v>15</v>
      </c>
      <c r="B17" s="16">
        <v>11546</v>
      </c>
      <c r="C17" s="20">
        <v>8027</v>
      </c>
      <c r="D17" s="17">
        <v>10404</v>
      </c>
      <c r="E17" s="5">
        <f>D17/B17*100</f>
        <v>90.109128702580975</v>
      </c>
      <c r="F17" s="7">
        <f t="shared" si="3"/>
        <v>2377</v>
      </c>
      <c r="G17" s="30">
        <f>F17/C17*100</f>
        <v>29.612557618039119</v>
      </c>
    </row>
    <row r="18" spans="1:10" ht="28.5" customHeight="1">
      <c r="A18" s="32" t="s">
        <v>185</v>
      </c>
      <c r="B18" s="16">
        <v>4852</v>
      </c>
      <c r="C18" s="20">
        <v>3641</v>
      </c>
      <c r="D18" s="17">
        <v>4503</v>
      </c>
      <c r="E18" s="5">
        <f>D18/B18*100</f>
        <v>92.807089859851615</v>
      </c>
      <c r="F18" s="7">
        <f t="shared" si="3"/>
        <v>862</v>
      </c>
      <c r="G18" s="30">
        <f>F18/C18*100</f>
        <v>23.674814611370504</v>
      </c>
    </row>
    <row r="19" spans="1:10" ht="28.5" customHeight="1">
      <c r="A19" s="32" t="s">
        <v>186</v>
      </c>
      <c r="B19" s="16">
        <v>50</v>
      </c>
      <c r="C19" s="20">
        <v>130</v>
      </c>
      <c r="D19" s="17">
        <v>30</v>
      </c>
      <c r="E19" s="5">
        <f>D19/B19*100</f>
        <v>60</v>
      </c>
      <c r="F19" s="7">
        <f t="shared" si="3"/>
        <v>-100</v>
      </c>
      <c r="G19" s="30">
        <f>F19/C19*100</f>
        <v>-76.923076923076934</v>
      </c>
    </row>
    <row r="20" spans="1:10" ht="28.5" customHeight="1">
      <c r="A20" s="32" t="s">
        <v>187</v>
      </c>
      <c r="B20" s="16">
        <v>12131</v>
      </c>
      <c r="C20" s="20">
        <v>7701</v>
      </c>
      <c r="D20" s="17">
        <v>11114.62</v>
      </c>
      <c r="E20" s="5">
        <f t="shared" si="1"/>
        <v>91.62163053334433</v>
      </c>
      <c r="F20" s="7">
        <f t="shared" si="3"/>
        <v>3413.6200000000008</v>
      </c>
      <c r="G20" s="30">
        <f t="shared" si="2"/>
        <v>44.326970523308674</v>
      </c>
    </row>
    <row r="21" spans="1:10" ht="28.5" customHeight="1">
      <c r="A21" s="32" t="s">
        <v>188</v>
      </c>
      <c r="B21" s="16">
        <v>758</v>
      </c>
      <c r="C21" s="20">
        <v>4636</v>
      </c>
      <c r="D21" s="17">
        <v>697</v>
      </c>
      <c r="E21" s="5">
        <f t="shared" si="1"/>
        <v>91.952506596306065</v>
      </c>
      <c r="F21" s="7">
        <f t="shared" si="3"/>
        <v>-3939</v>
      </c>
      <c r="G21" s="30">
        <f t="shared" si="2"/>
        <v>-84.965487489214837</v>
      </c>
    </row>
    <row r="22" spans="1:10" ht="28.5" customHeight="1">
      <c r="A22" s="32" t="s">
        <v>189</v>
      </c>
      <c r="B22" s="16">
        <v>2048</v>
      </c>
      <c r="C22" s="20">
        <v>722</v>
      </c>
      <c r="D22" s="17">
        <v>1928</v>
      </c>
      <c r="E22" s="5">
        <f>D22/B22*100</f>
        <v>94.140625</v>
      </c>
      <c r="F22" s="7">
        <f t="shared" si="3"/>
        <v>1206</v>
      </c>
      <c r="G22" s="30">
        <f>F22/C22*100</f>
        <v>167.0360110803324</v>
      </c>
    </row>
    <row r="23" spans="1:10" ht="28.5" customHeight="1">
      <c r="A23" s="32" t="s">
        <v>190</v>
      </c>
      <c r="B23" s="16">
        <v>29432</v>
      </c>
      <c r="C23" s="20">
        <v>20200</v>
      </c>
      <c r="D23" s="17">
        <v>29432</v>
      </c>
      <c r="E23" s="5">
        <f>D23/B23*100</f>
        <v>100</v>
      </c>
      <c r="F23" s="7">
        <f t="shared" si="3"/>
        <v>9232</v>
      </c>
      <c r="G23" s="30">
        <f>F23/C23*100</f>
        <v>45.702970297029708</v>
      </c>
      <c r="J23" s="74"/>
    </row>
    <row r="24" spans="1:10" ht="28.5" customHeight="1" thickBot="1">
      <c r="A24" s="33" t="s">
        <v>83</v>
      </c>
      <c r="B24" s="38">
        <v>2869</v>
      </c>
      <c r="C24" s="34">
        <v>2965</v>
      </c>
      <c r="D24" s="39">
        <v>2426</v>
      </c>
      <c r="E24" s="35">
        <f t="shared" si="1"/>
        <v>84.559079818752181</v>
      </c>
      <c r="F24" s="40">
        <f t="shared" si="3"/>
        <v>-539</v>
      </c>
      <c r="G24" s="36">
        <f t="shared" si="2"/>
        <v>-18.178752107925799</v>
      </c>
    </row>
  </sheetData>
  <mergeCells count="8">
    <mergeCell ref="A1:G1"/>
    <mergeCell ref="F2:G2"/>
    <mergeCell ref="A3:A4"/>
    <mergeCell ref="B3:B4"/>
    <mergeCell ref="C3:C4"/>
    <mergeCell ref="D3:D4"/>
    <mergeCell ref="E3:E4"/>
    <mergeCell ref="F3:G3"/>
  </mergeCells>
  <phoneticPr fontId="89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>
      <selection activeCell="N6" sqref="N6"/>
    </sheetView>
  </sheetViews>
  <sheetFormatPr defaultRowHeight="14.25"/>
  <cols>
    <col min="1" max="1" width="22.25" bestFit="1" customWidth="1"/>
    <col min="2" max="2" width="9.125" customWidth="1"/>
    <col min="3" max="4" width="9.25" customWidth="1"/>
    <col min="5" max="5" width="8.875" customWidth="1"/>
    <col min="6" max="7" width="8.5" customWidth="1"/>
  </cols>
  <sheetData>
    <row r="1" spans="1:11" ht="51" customHeight="1">
      <c r="A1" s="78" t="s">
        <v>176</v>
      </c>
      <c r="B1" s="78"/>
      <c r="C1" s="78"/>
      <c r="D1" s="78"/>
      <c r="E1" s="78"/>
      <c r="F1" s="78"/>
      <c r="G1" s="78"/>
    </row>
    <row r="2" spans="1:11" ht="30" customHeight="1" thickBot="1">
      <c r="A2" s="1" t="s">
        <v>85</v>
      </c>
      <c r="B2" s="1"/>
      <c r="C2" s="1"/>
      <c r="D2" s="1"/>
      <c r="E2" s="1"/>
      <c r="F2" s="87" t="s">
        <v>0</v>
      </c>
      <c r="G2" s="87"/>
    </row>
    <row r="3" spans="1:11" ht="30" customHeight="1">
      <c r="A3" s="92" t="s">
        <v>86</v>
      </c>
      <c r="B3" s="94" t="s">
        <v>317</v>
      </c>
      <c r="C3" s="82" t="s">
        <v>259</v>
      </c>
      <c r="D3" s="82" t="s">
        <v>260</v>
      </c>
      <c r="E3" s="82" t="s">
        <v>63</v>
      </c>
      <c r="F3" s="90" t="s">
        <v>173</v>
      </c>
      <c r="G3" s="91"/>
    </row>
    <row r="4" spans="1:11" ht="30" customHeight="1">
      <c r="A4" s="93"/>
      <c r="B4" s="95"/>
      <c r="C4" s="83"/>
      <c r="D4" s="83"/>
      <c r="E4" s="83"/>
      <c r="F4" s="18" t="s">
        <v>25</v>
      </c>
      <c r="G4" s="37" t="s">
        <v>62</v>
      </c>
    </row>
    <row r="5" spans="1:11" ht="45" customHeight="1">
      <c r="A5" s="29" t="s">
        <v>69</v>
      </c>
      <c r="B5" s="20">
        <f>SUM(B6:B9)</f>
        <v>460000</v>
      </c>
      <c r="C5" s="20">
        <f>SUM(C6:C9)</f>
        <v>440338</v>
      </c>
      <c r="D5" s="20">
        <f>SUM(D6:D9)</f>
        <v>432384</v>
      </c>
      <c r="E5" s="5">
        <f t="shared" ref="E5:E14" si="0">D5/B5*100</f>
        <v>93.996521739130429</v>
      </c>
      <c r="F5" s="20">
        <f t="shared" ref="F5:F14" si="1">D5-C5</f>
        <v>-7954</v>
      </c>
      <c r="G5" s="30">
        <f t="shared" ref="G5:G14" si="2">(D5/C5-1)*100</f>
        <v>-1.8063396754311456</v>
      </c>
    </row>
    <row r="6" spans="1:11" ht="45" customHeight="1">
      <c r="A6" s="32" t="s">
        <v>325</v>
      </c>
      <c r="B6" s="12">
        <v>2000</v>
      </c>
      <c r="C6" s="20">
        <v>1537</v>
      </c>
      <c r="D6" s="20">
        <v>2089</v>
      </c>
      <c r="E6" s="5">
        <f t="shared" si="0"/>
        <v>104.45</v>
      </c>
      <c r="F6" s="20">
        <f t="shared" si="1"/>
        <v>552</v>
      </c>
      <c r="G6" s="30">
        <f t="shared" si="2"/>
        <v>35.91411841249186</v>
      </c>
    </row>
    <row r="7" spans="1:11" ht="45" customHeight="1">
      <c r="A7" s="32" t="s">
        <v>326</v>
      </c>
      <c r="B7" s="12">
        <v>800</v>
      </c>
      <c r="C7" s="20">
        <v>621</v>
      </c>
      <c r="D7" s="20">
        <v>1004</v>
      </c>
      <c r="E7" s="5">
        <f t="shared" si="0"/>
        <v>125.49999999999999</v>
      </c>
      <c r="F7" s="20">
        <f t="shared" si="1"/>
        <v>383</v>
      </c>
      <c r="G7" s="30">
        <f t="shared" si="2"/>
        <v>61.674718196457334</v>
      </c>
      <c r="K7" s="77" t="s">
        <v>318</v>
      </c>
    </row>
    <row r="8" spans="1:11" ht="45" customHeight="1">
      <c r="A8" s="32" t="s">
        <v>327</v>
      </c>
      <c r="B8" s="12">
        <v>452000</v>
      </c>
      <c r="C8" s="20">
        <v>431849</v>
      </c>
      <c r="D8" s="20">
        <v>423959</v>
      </c>
      <c r="E8" s="5">
        <f t="shared" si="0"/>
        <v>93.796238938053094</v>
      </c>
      <c r="F8" s="20">
        <f t="shared" si="1"/>
        <v>-7890</v>
      </c>
      <c r="G8" s="30">
        <f t="shared" si="2"/>
        <v>-1.8270275026687544</v>
      </c>
    </row>
    <row r="9" spans="1:11" ht="45" customHeight="1">
      <c r="A9" s="32" t="s">
        <v>328</v>
      </c>
      <c r="B9" s="12">
        <v>5200</v>
      </c>
      <c r="C9" s="20">
        <v>6331</v>
      </c>
      <c r="D9" s="20">
        <v>5332</v>
      </c>
      <c r="E9" s="5">
        <f t="shared" si="0"/>
        <v>102.53846153846153</v>
      </c>
      <c r="F9" s="20">
        <f t="shared" si="1"/>
        <v>-999</v>
      </c>
      <c r="G9" s="30">
        <f t="shared" si="2"/>
        <v>-15.779497709682511</v>
      </c>
    </row>
    <row r="10" spans="1:11" ht="45" customHeight="1">
      <c r="A10" s="29" t="s">
        <v>79</v>
      </c>
      <c r="B10" s="12">
        <f>SUM(B11:B14)</f>
        <v>550000</v>
      </c>
      <c r="C10" s="20">
        <f>SUM(C11:C14)</f>
        <v>524844</v>
      </c>
      <c r="D10" s="20">
        <f>SUM(D11:D14)</f>
        <v>502782</v>
      </c>
      <c r="E10" s="5">
        <f t="shared" si="0"/>
        <v>91.414909090909092</v>
      </c>
      <c r="F10" s="20">
        <f t="shared" si="1"/>
        <v>-22062</v>
      </c>
      <c r="G10" s="30">
        <f t="shared" si="2"/>
        <v>-4.2035347646157684</v>
      </c>
    </row>
    <row r="11" spans="1:11" ht="45" customHeight="1">
      <c r="A11" s="32" t="s">
        <v>325</v>
      </c>
      <c r="B11" s="12">
        <v>2200</v>
      </c>
      <c r="C11" s="20"/>
      <c r="D11" s="20">
        <v>2142</v>
      </c>
      <c r="E11" s="5">
        <f t="shared" si="0"/>
        <v>97.36363636363636</v>
      </c>
      <c r="F11" s="20">
        <f t="shared" si="1"/>
        <v>2142</v>
      </c>
      <c r="G11" s="30"/>
    </row>
    <row r="12" spans="1:11" ht="45" customHeight="1">
      <c r="A12" s="32" t="s">
        <v>326</v>
      </c>
      <c r="B12" s="12"/>
      <c r="C12" s="20"/>
      <c r="D12" s="20">
        <v>41</v>
      </c>
      <c r="E12" s="5"/>
      <c r="F12" s="20">
        <f t="shared" si="1"/>
        <v>41</v>
      </c>
      <c r="G12" s="30"/>
    </row>
    <row r="13" spans="1:11" ht="45" customHeight="1">
      <c r="A13" s="32" t="s">
        <v>327</v>
      </c>
      <c r="B13" s="12">
        <v>531800</v>
      </c>
      <c r="C13" s="20">
        <v>514482</v>
      </c>
      <c r="D13" s="20">
        <v>485057</v>
      </c>
      <c r="E13" s="5">
        <f t="shared" si="0"/>
        <v>91.210417450169231</v>
      </c>
      <c r="F13" s="20">
        <f t="shared" si="1"/>
        <v>-29425</v>
      </c>
      <c r="G13" s="30">
        <f t="shared" si="2"/>
        <v>-5.7193448944763858</v>
      </c>
    </row>
    <row r="14" spans="1:11" ht="45" customHeight="1" thickBot="1">
      <c r="A14" s="33" t="s">
        <v>328</v>
      </c>
      <c r="B14" s="42">
        <v>16000</v>
      </c>
      <c r="C14" s="34">
        <v>10362</v>
      </c>
      <c r="D14" s="34">
        <v>15542</v>
      </c>
      <c r="E14" s="35">
        <f t="shared" si="0"/>
        <v>97.137500000000003</v>
      </c>
      <c r="F14" s="34">
        <f t="shared" si="1"/>
        <v>5180</v>
      </c>
      <c r="G14" s="36">
        <f t="shared" si="2"/>
        <v>49.990349353406671</v>
      </c>
    </row>
  </sheetData>
  <mergeCells count="8">
    <mergeCell ref="A3:A4"/>
    <mergeCell ref="B3:B4"/>
    <mergeCell ref="A1:G1"/>
    <mergeCell ref="F2:G2"/>
    <mergeCell ref="C3:C4"/>
    <mergeCell ref="F3:G3"/>
    <mergeCell ref="D3:D4"/>
    <mergeCell ref="E3:E4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4"/>
  <sheetViews>
    <sheetView topLeftCell="A2" workbookViewId="0">
      <selection activeCell="E11" sqref="E11"/>
    </sheetView>
  </sheetViews>
  <sheetFormatPr defaultRowHeight="14.25"/>
  <cols>
    <col min="1" max="1" width="22.25" customWidth="1"/>
    <col min="2" max="2" width="10.875" bestFit="1" customWidth="1"/>
    <col min="3" max="4" width="8" customWidth="1"/>
    <col min="5" max="5" width="9.5" bestFit="1" customWidth="1"/>
    <col min="6" max="7" width="9.125" customWidth="1"/>
  </cols>
  <sheetData>
    <row r="1" spans="1:7" ht="54" customHeight="1">
      <c r="A1" s="78" t="s">
        <v>177</v>
      </c>
      <c r="B1" s="78"/>
      <c r="C1" s="78"/>
      <c r="D1" s="78"/>
      <c r="E1" s="78"/>
      <c r="F1" s="78"/>
      <c r="G1" s="78"/>
    </row>
    <row r="2" spans="1:7" ht="27.75" customHeight="1" thickBot="1">
      <c r="A2" s="1" t="s">
        <v>87</v>
      </c>
      <c r="B2" s="1"/>
      <c r="C2" s="1"/>
      <c r="D2" s="1"/>
      <c r="E2" s="1"/>
      <c r="F2" s="87" t="s">
        <v>0</v>
      </c>
      <c r="G2" s="87"/>
    </row>
    <row r="3" spans="1:7" ht="39.950000000000003" customHeight="1">
      <c r="A3" s="92" t="s">
        <v>91</v>
      </c>
      <c r="B3" s="94" t="s">
        <v>269</v>
      </c>
      <c r="C3" s="82" t="s">
        <v>259</v>
      </c>
      <c r="D3" s="82" t="s">
        <v>260</v>
      </c>
      <c r="E3" s="90" t="s">
        <v>26</v>
      </c>
      <c r="F3" s="90" t="s">
        <v>173</v>
      </c>
      <c r="G3" s="91"/>
    </row>
    <row r="4" spans="1:7" ht="39.950000000000003" customHeight="1">
      <c r="A4" s="93"/>
      <c r="B4" s="95"/>
      <c r="C4" s="96"/>
      <c r="D4" s="96"/>
      <c r="E4" s="96"/>
      <c r="F4" s="18" t="s">
        <v>25</v>
      </c>
      <c r="G4" s="37" t="s">
        <v>62</v>
      </c>
    </row>
    <row r="5" spans="1:7" ht="51" customHeight="1">
      <c r="A5" s="29" t="s">
        <v>69</v>
      </c>
      <c r="B5" s="20">
        <f>SUM(B6:B10)</f>
        <v>200</v>
      </c>
      <c r="C5" s="20">
        <f>SUM(C6:C10)</f>
        <v>181</v>
      </c>
      <c r="D5" s="20">
        <f>SUM(D6:D10)</f>
        <v>212</v>
      </c>
      <c r="E5" s="5">
        <f>D5/B5*100</f>
        <v>106</v>
      </c>
      <c r="F5" s="20">
        <f>D5-C5</f>
        <v>31</v>
      </c>
      <c r="G5" s="30">
        <f>(D5/C5-1)*100</f>
        <v>17.12707182320441</v>
      </c>
    </row>
    <row r="6" spans="1:7" ht="51" customHeight="1">
      <c r="A6" s="43" t="s">
        <v>88</v>
      </c>
      <c r="B6" s="20">
        <v>200</v>
      </c>
      <c r="C6" s="20">
        <v>181</v>
      </c>
      <c r="D6" s="20">
        <v>212</v>
      </c>
      <c r="E6" s="5">
        <f>D6/B6*100</f>
        <v>106</v>
      </c>
      <c r="F6" s="20">
        <f>D6-C6</f>
        <v>31</v>
      </c>
      <c r="G6" s="30">
        <f>(D6/C6-1)*100</f>
        <v>17.12707182320441</v>
      </c>
    </row>
    <row r="7" spans="1:7" ht="51" customHeight="1">
      <c r="A7" s="43" t="s">
        <v>16</v>
      </c>
      <c r="B7" s="20"/>
      <c r="C7" s="20"/>
      <c r="D7" s="20"/>
      <c r="E7" s="5"/>
      <c r="F7" s="20"/>
      <c r="G7" s="30"/>
    </row>
    <row r="8" spans="1:7" ht="51" customHeight="1">
      <c r="A8" s="43" t="s">
        <v>89</v>
      </c>
      <c r="B8" s="20"/>
      <c r="C8" s="20"/>
      <c r="D8" s="20"/>
      <c r="E8" s="5"/>
      <c r="F8" s="20"/>
      <c r="G8" s="30"/>
    </row>
    <row r="9" spans="1:7" ht="51" customHeight="1">
      <c r="A9" s="43" t="s">
        <v>90</v>
      </c>
      <c r="B9" s="20"/>
      <c r="C9" s="20"/>
      <c r="D9" s="20"/>
      <c r="E9" s="5"/>
      <c r="F9" s="20"/>
      <c r="G9" s="30"/>
    </row>
    <row r="10" spans="1:7" ht="51" customHeight="1">
      <c r="A10" s="43" t="s">
        <v>1</v>
      </c>
      <c r="B10" s="20"/>
      <c r="C10" s="20"/>
      <c r="D10" s="20"/>
      <c r="E10" s="5"/>
      <c r="F10" s="20"/>
      <c r="G10" s="30"/>
    </row>
    <row r="11" spans="1:7" ht="51" customHeight="1">
      <c r="A11" s="29" t="s">
        <v>79</v>
      </c>
      <c r="B11" s="20">
        <f>SUM(B12:B14)</f>
        <v>212</v>
      </c>
      <c r="C11" s="20">
        <f>SUM(C12:C14)</f>
        <v>181</v>
      </c>
      <c r="D11" s="20">
        <f>SUM(D12:D14)</f>
        <v>212</v>
      </c>
      <c r="E11" s="5">
        <f>D11/B11*100</f>
        <v>100</v>
      </c>
      <c r="F11" s="20">
        <f>D11-C11</f>
        <v>31</v>
      </c>
      <c r="G11" s="30">
        <f>(D11/C11-1)*100</f>
        <v>17.12707182320441</v>
      </c>
    </row>
    <row r="12" spans="1:7" ht="51" customHeight="1">
      <c r="A12" s="43" t="s">
        <v>2</v>
      </c>
      <c r="B12" s="20"/>
      <c r="C12" s="20"/>
      <c r="D12" s="20"/>
      <c r="E12" s="5"/>
      <c r="F12" s="20"/>
      <c r="G12" s="30"/>
    </row>
    <row r="13" spans="1:7" ht="51" customHeight="1">
      <c r="A13" s="43" t="s">
        <v>21</v>
      </c>
      <c r="B13" s="20">
        <v>212</v>
      </c>
      <c r="C13" s="20">
        <v>181</v>
      </c>
      <c r="D13" s="20">
        <v>212</v>
      </c>
      <c r="E13" s="5">
        <f>D13/B13*100</f>
        <v>100</v>
      </c>
      <c r="F13" s="20">
        <f>D13-C13</f>
        <v>31</v>
      </c>
      <c r="G13" s="30">
        <f>(D13/C13-1)*100</f>
        <v>17.12707182320441</v>
      </c>
    </row>
    <row r="14" spans="1:7" ht="51" customHeight="1" thickBot="1">
      <c r="A14" s="44" t="s">
        <v>22</v>
      </c>
      <c r="B14" s="34"/>
      <c r="C14" s="34"/>
      <c r="D14" s="34"/>
      <c r="E14" s="45"/>
      <c r="F14" s="34"/>
      <c r="G14" s="46"/>
    </row>
  </sheetData>
  <mergeCells count="8">
    <mergeCell ref="A1:G1"/>
    <mergeCell ref="A3:A4"/>
    <mergeCell ref="B3:B4"/>
    <mergeCell ref="C3:C4"/>
    <mergeCell ref="D3:D4"/>
    <mergeCell ref="E3:E4"/>
    <mergeCell ref="F3:G3"/>
    <mergeCell ref="F2:G2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topLeftCell="A8" workbookViewId="0">
      <selection activeCell="G20" sqref="G20"/>
    </sheetView>
  </sheetViews>
  <sheetFormatPr defaultRowHeight="14.25"/>
  <cols>
    <col min="1" max="1" width="30" bestFit="1" customWidth="1"/>
    <col min="2" max="4" width="7.75" customWidth="1"/>
    <col min="5" max="5" width="6.875" customWidth="1"/>
    <col min="6" max="7" width="8.5" customWidth="1"/>
  </cols>
  <sheetData>
    <row r="1" spans="1:7" ht="48.75" customHeight="1">
      <c r="A1" s="78" t="s">
        <v>261</v>
      </c>
      <c r="B1" s="78"/>
      <c r="C1" s="78"/>
      <c r="D1" s="78"/>
      <c r="E1" s="78"/>
      <c r="F1" s="78"/>
      <c r="G1" s="78"/>
    </row>
    <row r="2" spans="1:7" ht="20.100000000000001" customHeight="1" thickBot="1">
      <c r="A2" s="4" t="s">
        <v>27</v>
      </c>
      <c r="B2" s="4"/>
      <c r="C2" s="4"/>
      <c r="D2" s="4"/>
      <c r="E2" s="4"/>
      <c r="F2" s="79" t="s">
        <v>0</v>
      </c>
      <c r="G2" s="79"/>
    </row>
    <row r="3" spans="1:7" ht="30" customHeight="1">
      <c r="A3" s="80" t="s">
        <v>95</v>
      </c>
      <c r="B3" s="82" t="s">
        <v>258</v>
      </c>
      <c r="C3" s="82" t="s">
        <v>259</v>
      </c>
      <c r="D3" s="82" t="s">
        <v>260</v>
      </c>
      <c r="E3" s="94" t="s">
        <v>26</v>
      </c>
      <c r="F3" s="90" t="s">
        <v>173</v>
      </c>
      <c r="G3" s="91"/>
    </row>
    <row r="4" spans="1:7" ht="30" customHeight="1">
      <c r="A4" s="81"/>
      <c r="B4" s="96"/>
      <c r="C4" s="96"/>
      <c r="D4" s="96"/>
      <c r="E4" s="95"/>
      <c r="F4" s="18" t="s">
        <v>25</v>
      </c>
      <c r="G4" s="37" t="s">
        <v>62</v>
      </c>
    </row>
    <row r="5" spans="1:7" ht="34.5" customHeight="1">
      <c r="A5" s="29" t="s">
        <v>69</v>
      </c>
      <c r="B5" s="20">
        <f>SUM(B6:B12)</f>
        <v>529887</v>
      </c>
      <c r="C5" s="20">
        <f>SUM(C6:C12)</f>
        <v>477106</v>
      </c>
      <c r="D5" s="20">
        <f>SUM(D6:D12)</f>
        <v>535018</v>
      </c>
      <c r="E5" s="5">
        <f t="shared" ref="E5:E12" si="0">D5/B5*100</f>
        <v>100.96831966060688</v>
      </c>
      <c r="F5" s="20">
        <f>D5-C5</f>
        <v>57912</v>
      </c>
      <c r="G5" s="30">
        <f>(D5/C5-1)*100</f>
        <v>12.138183129115966</v>
      </c>
    </row>
    <row r="6" spans="1:7" ht="34.5" customHeight="1">
      <c r="A6" s="32" t="s">
        <v>92</v>
      </c>
      <c r="B6" s="20">
        <v>212266</v>
      </c>
      <c r="C6" s="20">
        <v>218848</v>
      </c>
      <c r="D6" s="20">
        <v>197647</v>
      </c>
      <c r="E6" s="5">
        <f t="shared" si="0"/>
        <v>93.112886661076203</v>
      </c>
      <c r="F6" s="20">
        <f t="shared" ref="F6:F20" si="1">D6-C6</f>
        <v>-21201</v>
      </c>
      <c r="G6" s="30">
        <f t="shared" ref="G6:G20" si="2">(D6/C6-1)*100</f>
        <v>-9.6875456938148812</v>
      </c>
    </row>
    <row r="7" spans="1:7" ht="34.5" customHeight="1">
      <c r="A7" s="32" t="s">
        <v>3</v>
      </c>
      <c r="B7" s="20">
        <v>96133</v>
      </c>
      <c r="C7" s="20">
        <v>32221</v>
      </c>
      <c r="D7" s="20">
        <v>100287</v>
      </c>
      <c r="E7" s="5">
        <f t="shared" si="0"/>
        <v>104.32109681378923</v>
      </c>
      <c r="F7" s="20">
        <f t="shared" si="1"/>
        <v>68066</v>
      </c>
      <c r="G7" s="30">
        <f t="shared" si="2"/>
        <v>211.24732317432731</v>
      </c>
    </row>
    <row r="8" spans="1:7" ht="34.5" customHeight="1">
      <c r="A8" s="32" t="s">
        <v>4</v>
      </c>
      <c r="B8" s="20">
        <v>81426</v>
      </c>
      <c r="C8" s="20">
        <v>90702</v>
      </c>
      <c r="D8" s="20">
        <v>84028</v>
      </c>
      <c r="E8" s="5">
        <f t="shared" si="0"/>
        <v>103.19553950826517</v>
      </c>
      <c r="F8" s="20">
        <f t="shared" si="1"/>
        <v>-6674</v>
      </c>
      <c r="G8" s="30">
        <f t="shared" si="2"/>
        <v>-7.3581618927917809</v>
      </c>
    </row>
    <row r="9" spans="1:7" ht="34.5" customHeight="1">
      <c r="A9" s="32" t="s">
        <v>93</v>
      </c>
      <c r="B9" s="20">
        <v>4622</v>
      </c>
      <c r="C9" s="20">
        <v>4753</v>
      </c>
      <c r="D9" s="20">
        <v>5429</v>
      </c>
      <c r="E9" s="5">
        <f t="shared" si="0"/>
        <v>117.45997403721333</v>
      </c>
      <c r="F9" s="20">
        <f t="shared" si="1"/>
        <v>676</v>
      </c>
      <c r="G9" s="30">
        <f t="shared" si="2"/>
        <v>14.222596254996844</v>
      </c>
    </row>
    <row r="10" spans="1:7" ht="34.5" customHeight="1">
      <c r="A10" s="32" t="s">
        <v>94</v>
      </c>
      <c r="B10" s="20">
        <v>2666</v>
      </c>
      <c r="C10" s="20">
        <v>1767</v>
      </c>
      <c r="D10" s="20">
        <v>2600</v>
      </c>
      <c r="E10" s="5">
        <f t="shared" si="0"/>
        <v>97.52438109527381</v>
      </c>
      <c r="F10" s="20">
        <f t="shared" si="1"/>
        <v>833</v>
      </c>
      <c r="G10" s="30">
        <f t="shared" si="2"/>
        <v>47.142048670062245</v>
      </c>
    </row>
    <row r="11" spans="1:7" ht="34.5" customHeight="1">
      <c r="A11" s="32" t="s">
        <v>5</v>
      </c>
      <c r="B11" s="20">
        <v>79754</v>
      </c>
      <c r="C11" s="20">
        <v>80061</v>
      </c>
      <c r="D11" s="20">
        <v>74710</v>
      </c>
      <c r="E11" s="5">
        <f t="shared" si="0"/>
        <v>93.675552323394442</v>
      </c>
      <c r="F11" s="20">
        <f t="shared" si="1"/>
        <v>-5351</v>
      </c>
      <c r="G11" s="30">
        <f t="shared" si="2"/>
        <v>-6.6836537140430474</v>
      </c>
    </row>
    <row r="12" spans="1:7" ht="34.5" customHeight="1">
      <c r="A12" s="32" t="s">
        <v>23</v>
      </c>
      <c r="B12" s="20">
        <v>53020</v>
      </c>
      <c r="C12" s="20">
        <v>48754</v>
      </c>
      <c r="D12" s="20">
        <v>70317</v>
      </c>
      <c r="E12" s="5">
        <f t="shared" si="0"/>
        <v>132.62353828743869</v>
      </c>
      <c r="F12" s="20">
        <f t="shared" si="1"/>
        <v>21563</v>
      </c>
      <c r="G12" s="30">
        <f t="shared" si="2"/>
        <v>44.228165894080497</v>
      </c>
    </row>
    <row r="13" spans="1:7" ht="34.5" customHeight="1">
      <c r="A13" s="29" t="s">
        <v>79</v>
      </c>
      <c r="B13" s="20">
        <f>SUM(B14:B20)</f>
        <v>490706</v>
      </c>
      <c r="C13" s="20">
        <f>SUM(C14:C20)</f>
        <v>379090</v>
      </c>
      <c r="D13" s="20">
        <f>SUM(D14:D20)</f>
        <v>463535</v>
      </c>
      <c r="E13" s="5">
        <f t="shared" ref="E13:E20" si="3">D13/B13*100</f>
        <v>94.462875937934314</v>
      </c>
      <c r="F13" s="20">
        <f t="shared" si="1"/>
        <v>84445</v>
      </c>
      <c r="G13" s="30">
        <f t="shared" si="2"/>
        <v>22.275712891397824</v>
      </c>
    </row>
    <row r="14" spans="1:7" ht="34.5" customHeight="1">
      <c r="A14" s="32" t="s">
        <v>92</v>
      </c>
      <c r="B14" s="20">
        <v>204581</v>
      </c>
      <c r="C14" s="20">
        <v>182709</v>
      </c>
      <c r="D14" s="20">
        <v>205344</v>
      </c>
      <c r="E14" s="5">
        <f t="shared" si="3"/>
        <v>100.37295741051221</v>
      </c>
      <c r="F14" s="20">
        <f t="shared" si="1"/>
        <v>22635</v>
      </c>
      <c r="G14" s="30">
        <f t="shared" si="2"/>
        <v>12.388552288064636</v>
      </c>
    </row>
    <row r="15" spans="1:7" ht="34.5" customHeight="1">
      <c r="A15" s="32" t="s">
        <v>3</v>
      </c>
      <c r="B15" s="20">
        <v>95978</v>
      </c>
      <c r="C15" s="20">
        <v>31068</v>
      </c>
      <c r="D15" s="20">
        <v>84344</v>
      </c>
      <c r="E15" s="5">
        <f t="shared" si="3"/>
        <v>87.878472149867676</v>
      </c>
      <c r="F15" s="20">
        <f t="shared" si="1"/>
        <v>53276</v>
      </c>
      <c r="G15" s="30">
        <f t="shared" si="2"/>
        <v>171.48191064761167</v>
      </c>
    </row>
    <row r="16" spans="1:7" ht="34.5" customHeight="1">
      <c r="A16" s="32" t="s">
        <v>4</v>
      </c>
      <c r="B16" s="20">
        <v>63748</v>
      </c>
      <c r="C16" s="20">
        <v>61612</v>
      </c>
      <c r="D16" s="20">
        <v>64344</v>
      </c>
      <c r="E16" s="5">
        <f t="shared" si="3"/>
        <v>100.93493129196209</v>
      </c>
      <c r="F16" s="20">
        <f t="shared" si="1"/>
        <v>2732</v>
      </c>
      <c r="G16" s="30">
        <f t="shared" si="2"/>
        <v>4.4342011296500727</v>
      </c>
    </row>
    <row r="17" spans="1:7" ht="34.5" customHeight="1">
      <c r="A17" s="32" t="s">
        <v>93</v>
      </c>
      <c r="B17" s="20">
        <v>6578</v>
      </c>
      <c r="C17" s="20">
        <v>5675</v>
      </c>
      <c r="D17" s="20">
        <v>5452</v>
      </c>
      <c r="E17" s="5">
        <f t="shared" si="3"/>
        <v>82.882335056248095</v>
      </c>
      <c r="F17" s="20">
        <f t="shared" si="1"/>
        <v>-223</v>
      </c>
      <c r="G17" s="30">
        <f t="shared" si="2"/>
        <v>-3.9295154185022052</v>
      </c>
    </row>
    <row r="18" spans="1:7" ht="34.5" customHeight="1">
      <c r="A18" s="32" t="s">
        <v>94</v>
      </c>
      <c r="B18" s="20">
        <v>2118</v>
      </c>
      <c r="C18" s="20">
        <v>1790</v>
      </c>
      <c r="D18" s="20">
        <v>1906</v>
      </c>
      <c r="E18" s="5">
        <f t="shared" si="3"/>
        <v>89.990557129367332</v>
      </c>
      <c r="F18" s="20">
        <f t="shared" si="1"/>
        <v>116</v>
      </c>
      <c r="G18" s="30">
        <f t="shared" si="2"/>
        <v>6.4804469273743059</v>
      </c>
    </row>
    <row r="19" spans="1:7" ht="34.5" customHeight="1">
      <c r="A19" s="32" t="s">
        <v>5</v>
      </c>
      <c r="B19" s="20">
        <v>66422</v>
      </c>
      <c r="C19" s="20">
        <v>51895</v>
      </c>
      <c r="D19" s="20">
        <v>57811</v>
      </c>
      <c r="E19" s="5">
        <f t="shared" si="3"/>
        <v>87.035921833127588</v>
      </c>
      <c r="F19" s="20">
        <f t="shared" si="1"/>
        <v>5916</v>
      </c>
      <c r="G19" s="30">
        <f t="shared" si="2"/>
        <v>11.39994219096252</v>
      </c>
    </row>
    <row r="20" spans="1:7" ht="34.5" customHeight="1" thickBot="1">
      <c r="A20" s="33" t="s">
        <v>23</v>
      </c>
      <c r="B20" s="34">
        <v>51281</v>
      </c>
      <c r="C20" s="34">
        <v>44341</v>
      </c>
      <c r="D20" s="34">
        <v>44334</v>
      </c>
      <c r="E20" s="35">
        <f t="shared" si="3"/>
        <v>86.453072287981897</v>
      </c>
      <c r="F20" s="34">
        <f t="shared" si="1"/>
        <v>-7</v>
      </c>
      <c r="G20" s="36">
        <f t="shared" si="2"/>
        <v>-1.5786743645840318E-2</v>
      </c>
    </row>
  </sheetData>
  <mergeCells count="8">
    <mergeCell ref="A1:G1"/>
    <mergeCell ref="F2:G2"/>
    <mergeCell ref="A3:A4"/>
    <mergeCell ref="C3:C4"/>
    <mergeCell ref="D3:D4"/>
    <mergeCell ref="F3:G3"/>
    <mergeCell ref="B3:B4"/>
    <mergeCell ref="E3:E4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showZeros="0"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G4" sqref="G4"/>
    </sheetView>
  </sheetViews>
  <sheetFormatPr defaultRowHeight="14.25"/>
  <cols>
    <col min="1" max="1" width="25.875" customWidth="1"/>
    <col min="2" max="4" width="7.5" customWidth="1"/>
    <col min="5" max="5" width="7.125" customWidth="1"/>
    <col min="6" max="7" width="7.75" customWidth="1"/>
  </cols>
  <sheetData>
    <row r="1" spans="1:7" ht="44.25" customHeight="1">
      <c r="A1" s="78" t="s">
        <v>262</v>
      </c>
      <c r="B1" s="78"/>
      <c r="C1" s="78"/>
      <c r="D1" s="78"/>
      <c r="E1" s="78"/>
      <c r="F1" s="78"/>
      <c r="G1" s="78"/>
    </row>
    <row r="2" spans="1:7" ht="22.5" customHeight="1" thickBot="1">
      <c r="A2" s="4" t="s">
        <v>96</v>
      </c>
      <c r="B2" s="4"/>
      <c r="C2" s="4"/>
      <c r="D2" s="4"/>
      <c r="E2" s="4"/>
      <c r="F2" s="79" t="s">
        <v>67</v>
      </c>
      <c r="G2" s="79"/>
    </row>
    <row r="3" spans="1:7" ht="30" customHeight="1">
      <c r="A3" s="97" t="s">
        <v>97</v>
      </c>
      <c r="B3" s="82" t="s">
        <v>258</v>
      </c>
      <c r="C3" s="82" t="s">
        <v>259</v>
      </c>
      <c r="D3" s="82" t="s">
        <v>260</v>
      </c>
      <c r="E3" s="94" t="s">
        <v>26</v>
      </c>
      <c r="F3" s="90" t="s">
        <v>173</v>
      </c>
      <c r="G3" s="91"/>
    </row>
    <row r="4" spans="1:7" ht="30" customHeight="1">
      <c r="A4" s="98"/>
      <c r="B4" s="96"/>
      <c r="C4" s="96"/>
      <c r="D4" s="96"/>
      <c r="E4" s="95"/>
      <c r="F4" s="18" t="s">
        <v>25</v>
      </c>
      <c r="G4" s="37" t="s">
        <v>62</v>
      </c>
    </row>
    <row r="5" spans="1:7" ht="33" customHeight="1">
      <c r="A5" s="29" t="s">
        <v>69</v>
      </c>
      <c r="B5" s="20">
        <f>B6+B19</f>
        <v>206000</v>
      </c>
      <c r="C5" s="20">
        <f>C6+C19</f>
        <v>186316</v>
      </c>
      <c r="D5" s="13">
        <f>D6+D19</f>
        <v>180562</v>
      </c>
      <c r="E5" s="5">
        <f t="shared" ref="E5:E22" si="0">D5/B5*100</f>
        <v>87.651456310679606</v>
      </c>
      <c r="F5" s="20">
        <f t="shared" ref="F5:F22" si="1">D5-C5</f>
        <v>-5754</v>
      </c>
      <c r="G5" s="30">
        <f t="shared" ref="G5:G22" si="2">(D5/C5-1)*100</f>
        <v>-3.0883015951394421</v>
      </c>
    </row>
    <row r="6" spans="1:7" ht="33" customHeight="1">
      <c r="A6" s="31" t="s">
        <v>70</v>
      </c>
      <c r="B6" s="20">
        <f>B7+SUM(B9:B18)</f>
        <v>106000</v>
      </c>
      <c r="C6" s="20">
        <f>C7+SUM(C9:C18)</f>
        <v>89393</v>
      </c>
      <c r="D6" s="13">
        <f>D7+SUM(D9:D18)</f>
        <v>85528</v>
      </c>
      <c r="E6" s="5">
        <f t="shared" si="0"/>
        <v>80.68679245283019</v>
      </c>
      <c r="F6" s="20">
        <f t="shared" si="1"/>
        <v>-3865</v>
      </c>
      <c r="G6" s="30">
        <f t="shared" si="2"/>
        <v>-4.3236047565245572</v>
      </c>
    </row>
    <row r="7" spans="1:7" ht="33" customHeight="1">
      <c r="A7" s="32" t="s">
        <v>71</v>
      </c>
      <c r="B7" s="20">
        <v>22000</v>
      </c>
      <c r="C7" s="20">
        <v>12682</v>
      </c>
      <c r="D7" s="13">
        <v>18695</v>
      </c>
      <c r="E7" s="5">
        <f t="shared" si="0"/>
        <v>84.97727272727272</v>
      </c>
      <c r="F7" s="20">
        <f t="shared" si="1"/>
        <v>6013</v>
      </c>
      <c r="G7" s="30">
        <f t="shared" si="2"/>
        <v>47.413657151868783</v>
      </c>
    </row>
    <row r="8" spans="1:7" ht="33" customHeight="1">
      <c r="A8" s="32" t="s">
        <v>72</v>
      </c>
      <c r="B8" s="20">
        <v>10000</v>
      </c>
      <c r="C8" s="20">
        <v>4246</v>
      </c>
      <c r="D8" s="13">
        <v>9234</v>
      </c>
      <c r="E8" s="5">
        <f t="shared" si="0"/>
        <v>92.34</v>
      </c>
      <c r="F8" s="20">
        <f t="shared" si="1"/>
        <v>4988</v>
      </c>
      <c r="G8" s="30">
        <f t="shared" si="2"/>
        <v>117.47527084314649</v>
      </c>
    </row>
    <row r="9" spans="1:7" ht="33" customHeight="1">
      <c r="A9" s="32" t="s">
        <v>73</v>
      </c>
      <c r="B9" s="20">
        <v>4900</v>
      </c>
      <c r="C9" s="20">
        <v>27</v>
      </c>
      <c r="D9" s="13">
        <v>2768</v>
      </c>
      <c r="E9" s="5">
        <f t="shared" si="0"/>
        <v>56.489795918367349</v>
      </c>
      <c r="F9" s="20">
        <f t="shared" si="1"/>
        <v>2741</v>
      </c>
      <c r="G9" s="30">
        <f t="shared" si="2"/>
        <v>10151.851851851852</v>
      </c>
    </row>
    <row r="10" spans="1:7" ht="33" customHeight="1">
      <c r="A10" s="32" t="s">
        <v>19</v>
      </c>
      <c r="B10" s="20">
        <v>900</v>
      </c>
      <c r="C10" s="20">
        <v>813</v>
      </c>
      <c r="D10" s="13">
        <v>703</v>
      </c>
      <c r="E10" s="5">
        <f t="shared" si="0"/>
        <v>78.111111111111114</v>
      </c>
      <c r="F10" s="20">
        <f t="shared" si="1"/>
        <v>-110</v>
      </c>
      <c r="G10" s="30">
        <f t="shared" si="2"/>
        <v>-13.530135301353019</v>
      </c>
    </row>
    <row r="11" spans="1:7" ht="33" customHeight="1">
      <c r="A11" s="32" t="s">
        <v>289</v>
      </c>
      <c r="B11" s="20">
        <v>1000</v>
      </c>
      <c r="C11" s="20">
        <v>863</v>
      </c>
      <c r="D11" s="13">
        <v>1195</v>
      </c>
      <c r="E11" s="5">
        <f t="shared" si="0"/>
        <v>119.5</v>
      </c>
      <c r="F11" s="20">
        <f t="shared" si="1"/>
        <v>332</v>
      </c>
      <c r="G11" s="30">
        <f t="shared" si="2"/>
        <v>38.4704519119351</v>
      </c>
    </row>
    <row r="12" spans="1:7" ht="33" customHeight="1">
      <c r="A12" s="32" t="s">
        <v>290</v>
      </c>
      <c r="B12" s="20">
        <v>500</v>
      </c>
      <c r="C12" s="20"/>
      <c r="D12" s="13">
        <v>1551</v>
      </c>
      <c r="E12" s="5">
        <f t="shared" si="0"/>
        <v>310.2</v>
      </c>
      <c r="F12" s="20">
        <f t="shared" si="1"/>
        <v>1551</v>
      </c>
      <c r="G12" s="30"/>
    </row>
    <row r="13" spans="1:7" ht="27" customHeight="1">
      <c r="A13" s="32" t="s">
        <v>291</v>
      </c>
      <c r="B13" s="20">
        <v>800</v>
      </c>
      <c r="C13" s="20">
        <v>668</v>
      </c>
      <c r="D13" s="13">
        <v>5598</v>
      </c>
      <c r="E13" s="5">
        <f t="shared" si="0"/>
        <v>699.75</v>
      </c>
      <c r="F13" s="20">
        <f t="shared" si="1"/>
        <v>4930</v>
      </c>
      <c r="G13" s="30">
        <f t="shared" si="2"/>
        <v>738.02395209580834</v>
      </c>
    </row>
    <row r="14" spans="1:7" ht="27" customHeight="1">
      <c r="A14" s="32" t="s">
        <v>292</v>
      </c>
      <c r="B14" s="20">
        <v>24000</v>
      </c>
      <c r="C14" s="20">
        <v>23669</v>
      </c>
      <c r="D14" s="13">
        <v>17729</v>
      </c>
      <c r="E14" s="5">
        <f t="shared" si="0"/>
        <v>73.870833333333337</v>
      </c>
      <c r="F14" s="20">
        <f t="shared" si="1"/>
        <v>-5940</v>
      </c>
      <c r="G14" s="30">
        <f t="shared" si="2"/>
        <v>-25.096117284211417</v>
      </c>
    </row>
    <row r="15" spans="1:7" ht="27" customHeight="1">
      <c r="A15" s="32" t="s">
        <v>74</v>
      </c>
      <c r="B15" s="20">
        <v>4000</v>
      </c>
      <c r="C15" s="20">
        <v>3692</v>
      </c>
      <c r="D15" s="13">
        <v>2636</v>
      </c>
      <c r="E15" s="5">
        <f t="shared" si="0"/>
        <v>65.900000000000006</v>
      </c>
      <c r="F15" s="20">
        <f t="shared" si="1"/>
        <v>-1056</v>
      </c>
      <c r="G15" s="30">
        <f t="shared" si="2"/>
        <v>-28.602383531960996</v>
      </c>
    </row>
    <row r="16" spans="1:7" ht="27" customHeight="1">
      <c r="A16" s="32" t="s">
        <v>75</v>
      </c>
      <c r="B16" s="20">
        <v>46500</v>
      </c>
      <c r="C16" s="20">
        <v>46467</v>
      </c>
      <c r="D16" s="13">
        <v>28268</v>
      </c>
      <c r="E16" s="5">
        <f t="shared" si="0"/>
        <v>60.791397849462371</v>
      </c>
      <c r="F16" s="20">
        <f t="shared" si="1"/>
        <v>-18199</v>
      </c>
      <c r="G16" s="30">
        <f t="shared" si="2"/>
        <v>-39.165429229345563</v>
      </c>
    </row>
    <row r="17" spans="1:7" ht="27" customHeight="1">
      <c r="A17" s="32" t="s">
        <v>195</v>
      </c>
      <c r="B17" s="20"/>
      <c r="C17" s="20"/>
      <c r="D17" s="13">
        <v>1751</v>
      </c>
      <c r="E17" s="5"/>
      <c r="F17" s="20"/>
      <c r="G17" s="30"/>
    </row>
    <row r="18" spans="1:7" ht="27" customHeight="1">
      <c r="A18" s="32" t="s">
        <v>293</v>
      </c>
      <c r="B18" s="20">
        <v>1400</v>
      </c>
      <c r="C18" s="20">
        <v>512</v>
      </c>
      <c r="D18" s="13">
        <v>4634</v>
      </c>
      <c r="E18" s="5">
        <f>D18/B18*100</f>
        <v>331</v>
      </c>
      <c r="F18" s="20">
        <f>D18-C18</f>
        <v>4122</v>
      </c>
      <c r="G18" s="30">
        <f>(D18/C18-1)*100</f>
        <v>805.078125</v>
      </c>
    </row>
    <row r="19" spans="1:7" ht="27" customHeight="1">
      <c r="A19" s="31" t="s">
        <v>76</v>
      </c>
      <c r="B19" s="20">
        <f>B20+B21+B22</f>
        <v>100000</v>
      </c>
      <c r="C19" s="20">
        <f>C20+C21+C22</f>
        <v>96923</v>
      </c>
      <c r="D19" s="20">
        <f>D20+D21+D22</f>
        <v>95034</v>
      </c>
      <c r="E19" s="5">
        <f t="shared" si="0"/>
        <v>95.033999999999992</v>
      </c>
      <c r="F19" s="20">
        <f t="shared" si="1"/>
        <v>-1889</v>
      </c>
      <c r="G19" s="30">
        <f t="shared" si="2"/>
        <v>-1.9489698007696843</v>
      </c>
    </row>
    <row r="20" spans="1:7" ht="27" customHeight="1">
      <c r="A20" s="32" t="s">
        <v>257</v>
      </c>
      <c r="B20" s="27">
        <v>30000</v>
      </c>
      <c r="C20" s="27">
        <v>28513</v>
      </c>
      <c r="D20" s="27">
        <v>29639</v>
      </c>
      <c r="E20" s="5">
        <f t="shared" si="0"/>
        <v>98.796666666666667</v>
      </c>
      <c r="F20" s="20">
        <f t="shared" si="1"/>
        <v>1126</v>
      </c>
      <c r="G20" s="30">
        <f t="shared" si="2"/>
        <v>3.949075860133977</v>
      </c>
    </row>
    <row r="21" spans="1:7" ht="27" customHeight="1">
      <c r="A21" s="32" t="s">
        <v>307</v>
      </c>
      <c r="B21" s="27">
        <v>10000</v>
      </c>
      <c r="C21" s="27">
        <v>9375</v>
      </c>
      <c r="D21" s="27">
        <v>9504</v>
      </c>
      <c r="E21" s="5">
        <f t="shared" si="0"/>
        <v>95.04</v>
      </c>
      <c r="F21" s="20">
        <f t="shared" si="1"/>
        <v>129</v>
      </c>
      <c r="G21" s="30">
        <f t="shared" si="2"/>
        <v>1.3759999999999994</v>
      </c>
    </row>
    <row r="22" spans="1:7" ht="27" customHeight="1" thickBot="1">
      <c r="A22" s="33" t="s">
        <v>308</v>
      </c>
      <c r="B22" s="34">
        <v>60000</v>
      </c>
      <c r="C22" s="34">
        <v>59035</v>
      </c>
      <c r="D22" s="34">
        <v>55891</v>
      </c>
      <c r="E22" s="35">
        <f t="shared" si="0"/>
        <v>93.151666666666671</v>
      </c>
      <c r="F22" s="34">
        <f t="shared" si="1"/>
        <v>-3144</v>
      </c>
      <c r="G22" s="36">
        <f t="shared" si="2"/>
        <v>-5.3256542728889684</v>
      </c>
    </row>
    <row r="23" spans="1:7">
      <c r="A23" s="76" t="s">
        <v>329</v>
      </c>
    </row>
  </sheetData>
  <mergeCells count="8">
    <mergeCell ref="A1:G1"/>
    <mergeCell ref="F2:G2"/>
    <mergeCell ref="A3:A4"/>
    <mergeCell ref="B3:B4"/>
    <mergeCell ref="C3:C4"/>
    <mergeCell ref="D3:D4"/>
    <mergeCell ref="E3:E4"/>
    <mergeCell ref="F3:G3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D3" sqref="D3:D4"/>
    </sheetView>
  </sheetViews>
  <sheetFormatPr defaultRowHeight="14.25"/>
  <cols>
    <col min="1" max="1" width="23.25" bestFit="1" customWidth="1"/>
    <col min="2" max="4" width="9.125" customWidth="1"/>
    <col min="5" max="5" width="8" customWidth="1"/>
    <col min="6" max="7" width="7.875" customWidth="1"/>
  </cols>
  <sheetData>
    <row r="1" spans="1:7" ht="49.5" customHeight="1">
      <c r="A1" s="78" t="s">
        <v>198</v>
      </c>
      <c r="B1" s="78"/>
      <c r="C1" s="78"/>
      <c r="D1" s="78"/>
      <c r="E1" s="78"/>
      <c r="F1" s="78"/>
      <c r="G1" s="78"/>
    </row>
    <row r="2" spans="1:7" ht="26.25" customHeight="1" thickBot="1">
      <c r="A2" s="14" t="s">
        <v>199</v>
      </c>
      <c r="B2" s="14"/>
      <c r="C2" s="14"/>
      <c r="D2" s="14"/>
      <c r="E2" s="14"/>
      <c r="F2" s="99" t="s">
        <v>200</v>
      </c>
      <c r="G2" s="99"/>
    </row>
    <row r="3" spans="1:7" ht="24" customHeight="1">
      <c r="A3" s="88" t="s">
        <v>201</v>
      </c>
      <c r="B3" s="94" t="s">
        <v>175</v>
      </c>
      <c r="C3" s="82" t="s">
        <v>259</v>
      </c>
      <c r="D3" s="82" t="s">
        <v>260</v>
      </c>
      <c r="E3" s="94" t="s">
        <v>202</v>
      </c>
      <c r="F3" s="90" t="s">
        <v>203</v>
      </c>
      <c r="G3" s="91"/>
    </row>
    <row r="4" spans="1:7" ht="33" customHeight="1">
      <c r="A4" s="89"/>
      <c r="B4" s="95"/>
      <c r="C4" s="96"/>
      <c r="D4" s="96"/>
      <c r="E4" s="95"/>
      <c r="F4" s="18" t="s">
        <v>204</v>
      </c>
      <c r="G4" s="37" t="s">
        <v>205</v>
      </c>
    </row>
    <row r="5" spans="1:7" ht="27.75" customHeight="1">
      <c r="A5" s="29" t="s">
        <v>206</v>
      </c>
      <c r="B5" s="20">
        <f>SUM(B6:B24)</f>
        <v>894903</v>
      </c>
      <c r="C5" s="20">
        <f>SUM(C6:C24)</f>
        <v>742727</v>
      </c>
      <c r="D5" s="20">
        <f>SUM(D6:D24)</f>
        <v>864913</v>
      </c>
      <c r="E5" s="5">
        <f t="shared" ref="E5:E24" si="0">D5/B5*100</f>
        <v>96.648798808362471</v>
      </c>
      <c r="F5" s="20">
        <f>SUM(F6:F24)</f>
        <v>122186</v>
      </c>
      <c r="G5" s="30">
        <f t="shared" ref="G5:G24" si="1">F5/C5*100</f>
        <v>16.45099747282649</v>
      </c>
    </row>
    <row r="6" spans="1:7" ht="27.75" customHeight="1">
      <c r="A6" s="32" t="s">
        <v>207</v>
      </c>
      <c r="B6" s="20">
        <v>61602</v>
      </c>
      <c r="C6" s="20">
        <v>73786</v>
      </c>
      <c r="D6" s="20">
        <v>59693</v>
      </c>
      <c r="E6" s="5">
        <f t="shared" si="0"/>
        <v>96.901074640433748</v>
      </c>
      <c r="F6" s="20">
        <f t="shared" ref="F6:F24" si="2">D6-C6</f>
        <v>-14093</v>
      </c>
      <c r="G6" s="30">
        <f t="shared" si="1"/>
        <v>-19.099829235898408</v>
      </c>
    </row>
    <row r="7" spans="1:7" ht="27.75" customHeight="1">
      <c r="A7" s="32" t="s">
        <v>208</v>
      </c>
      <c r="B7" s="20">
        <v>55393</v>
      </c>
      <c r="C7" s="20">
        <v>48865</v>
      </c>
      <c r="D7" s="20">
        <v>52040</v>
      </c>
      <c r="E7" s="5">
        <f t="shared" si="0"/>
        <v>93.946888596031982</v>
      </c>
      <c r="F7" s="20">
        <f t="shared" si="2"/>
        <v>3175</v>
      </c>
      <c r="G7" s="30">
        <f t="shared" si="1"/>
        <v>6.4974930932160033</v>
      </c>
    </row>
    <row r="8" spans="1:7" ht="27.75" customHeight="1">
      <c r="A8" s="32" t="s">
        <v>209</v>
      </c>
      <c r="B8" s="20">
        <v>193950</v>
      </c>
      <c r="C8" s="20">
        <v>183919</v>
      </c>
      <c r="D8" s="20">
        <v>192601</v>
      </c>
      <c r="E8" s="5">
        <f t="shared" si="0"/>
        <v>99.304459912348548</v>
      </c>
      <c r="F8" s="20">
        <f t="shared" si="2"/>
        <v>8682</v>
      </c>
      <c r="G8" s="30">
        <f t="shared" si="1"/>
        <v>4.7205563318634836</v>
      </c>
    </row>
    <row r="9" spans="1:7" ht="27.75" customHeight="1">
      <c r="A9" s="32" t="s">
        <v>210</v>
      </c>
      <c r="B9" s="20">
        <v>5513</v>
      </c>
      <c r="C9" s="20">
        <v>7627</v>
      </c>
      <c r="D9" s="20">
        <v>5203</v>
      </c>
      <c r="E9" s="5">
        <f t="shared" si="0"/>
        <v>94.376927262833306</v>
      </c>
      <c r="F9" s="20">
        <f t="shared" si="2"/>
        <v>-2424</v>
      </c>
      <c r="G9" s="30">
        <f t="shared" si="1"/>
        <v>-31.781827717320049</v>
      </c>
    </row>
    <row r="10" spans="1:7" ht="27.75" customHeight="1">
      <c r="A10" s="32" t="s">
        <v>211</v>
      </c>
      <c r="B10" s="20">
        <v>7566</v>
      </c>
      <c r="C10" s="20">
        <v>5684</v>
      </c>
      <c r="D10" s="20">
        <v>7126</v>
      </c>
      <c r="E10" s="5">
        <f t="shared" si="0"/>
        <v>94.184509648427166</v>
      </c>
      <c r="F10" s="20">
        <f t="shared" si="2"/>
        <v>1442</v>
      </c>
      <c r="G10" s="30">
        <f t="shared" si="1"/>
        <v>25.369458128078819</v>
      </c>
    </row>
    <row r="11" spans="1:7" ht="27.75" customHeight="1">
      <c r="A11" s="32" t="s">
        <v>212</v>
      </c>
      <c r="B11" s="20">
        <v>159174</v>
      </c>
      <c r="C11" s="20">
        <v>125896</v>
      </c>
      <c r="D11" s="20">
        <v>154902</v>
      </c>
      <c r="E11" s="5">
        <f t="shared" si="0"/>
        <v>97.316144596479319</v>
      </c>
      <c r="F11" s="20">
        <f t="shared" si="2"/>
        <v>29006</v>
      </c>
      <c r="G11" s="30">
        <f t="shared" si="1"/>
        <v>23.039651776069135</v>
      </c>
    </row>
    <row r="12" spans="1:7" ht="27.75" customHeight="1">
      <c r="A12" s="32" t="s">
        <v>213</v>
      </c>
      <c r="B12" s="20">
        <v>96536</v>
      </c>
      <c r="C12" s="20">
        <v>77647</v>
      </c>
      <c r="D12" s="20">
        <v>93387</v>
      </c>
      <c r="E12" s="5">
        <f t="shared" si="0"/>
        <v>96.738004475014506</v>
      </c>
      <c r="F12" s="20">
        <f t="shared" si="2"/>
        <v>15740</v>
      </c>
      <c r="G12" s="30">
        <f t="shared" si="1"/>
        <v>20.271227478202636</v>
      </c>
    </row>
    <row r="13" spans="1:7" ht="27.75" customHeight="1">
      <c r="A13" s="32" t="s">
        <v>214</v>
      </c>
      <c r="B13" s="20">
        <v>35756</v>
      </c>
      <c r="C13" s="20">
        <v>12388</v>
      </c>
      <c r="D13" s="20">
        <v>32969</v>
      </c>
      <c r="E13" s="5">
        <f t="shared" si="0"/>
        <v>92.205503971361452</v>
      </c>
      <c r="F13" s="20">
        <f t="shared" si="2"/>
        <v>20581</v>
      </c>
      <c r="G13" s="30">
        <f t="shared" si="1"/>
        <v>166.13658379076526</v>
      </c>
    </row>
    <row r="14" spans="1:7" ht="27.75" customHeight="1">
      <c r="A14" s="32" t="s">
        <v>215</v>
      </c>
      <c r="B14" s="20">
        <v>115355</v>
      </c>
      <c r="C14" s="20">
        <v>64759</v>
      </c>
      <c r="D14" s="20">
        <v>110563</v>
      </c>
      <c r="E14" s="5">
        <f t="shared" si="0"/>
        <v>95.84586710589052</v>
      </c>
      <c r="F14" s="20">
        <f t="shared" si="2"/>
        <v>45804</v>
      </c>
      <c r="G14" s="30">
        <f t="shared" si="1"/>
        <v>70.729937151592821</v>
      </c>
    </row>
    <row r="15" spans="1:7" ht="27.75" customHeight="1">
      <c r="A15" s="32" t="s">
        <v>216</v>
      </c>
      <c r="B15" s="20">
        <v>90933</v>
      </c>
      <c r="C15" s="20">
        <v>88296</v>
      </c>
      <c r="D15" s="20">
        <v>87254</v>
      </c>
      <c r="E15" s="5">
        <f t="shared" si="0"/>
        <v>95.954164054853578</v>
      </c>
      <c r="F15" s="20">
        <f t="shared" si="2"/>
        <v>-1042</v>
      </c>
      <c r="G15" s="30">
        <f t="shared" si="1"/>
        <v>-1.1801214098033885</v>
      </c>
    </row>
    <row r="16" spans="1:7" ht="27.75" customHeight="1">
      <c r="A16" s="32" t="s">
        <v>217</v>
      </c>
      <c r="B16" s="20">
        <v>17406</v>
      </c>
      <c r="C16" s="20">
        <v>11882</v>
      </c>
      <c r="D16" s="20">
        <v>15770</v>
      </c>
      <c r="E16" s="5">
        <f t="shared" si="0"/>
        <v>90.600942203837747</v>
      </c>
      <c r="F16" s="20">
        <f t="shared" si="2"/>
        <v>3888</v>
      </c>
      <c r="G16" s="30">
        <f t="shared" si="1"/>
        <v>32.721764012792462</v>
      </c>
    </row>
    <row r="17" spans="1:7" ht="27.75" customHeight="1">
      <c r="A17" s="32" t="s">
        <v>15</v>
      </c>
      <c r="B17" s="20">
        <v>4375</v>
      </c>
      <c r="C17" s="20">
        <v>4404</v>
      </c>
      <c r="D17" s="20">
        <v>3779</v>
      </c>
      <c r="E17" s="5">
        <f t="shared" si="0"/>
        <v>86.377142857142857</v>
      </c>
      <c r="F17" s="20">
        <f t="shared" si="2"/>
        <v>-625</v>
      </c>
      <c r="G17" s="30">
        <f t="shared" si="1"/>
        <v>-14.191643960036332</v>
      </c>
    </row>
    <row r="18" spans="1:7" ht="27.75" customHeight="1">
      <c r="A18" s="32" t="s">
        <v>185</v>
      </c>
      <c r="B18" s="20">
        <v>4786</v>
      </c>
      <c r="C18" s="20">
        <v>3641</v>
      </c>
      <c r="D18" s="20">
        <v>4489</v>
      </c>
      <c r="E18" s="5">
        <f t="shared" si="0"/>
        <v>93.794400334308406</v>
      </c>
      <c r="F18" s="20">
        <f t="shared" si="2"/>
        <v>848</v>
      </c>
      <c r="G18" s="30">
        <f t="shared" si="1"/>
        <v>23.290304861301841</v>
      </c>
    </row>
    <row r="19" spans="1:7" ht="27.75" customHeight="1">
      <c r="A19" s="32" t="s">
        <v>186</v>
      </c>
      <c r="B19" s="20">
        <v>50</v>
      </c>
      <c r="C19" s="20">
        <v>130</v>
      </c>
      <c r="D19" s="20">
        <v>30</v>
      </c>
      <c r="E19" s="5">
        <f t="shared" si="0"/>
        <v>60</v>
      </c>
      <c r="F19" s="20">
        <f t="shared" si="2"/>
        <v>-100</v>
      </c>
      <c r="G19" s="30">
        <f t="shared" si="1"/>
        <v>-76.923076923076934</v>
      </c>
    </row>
    <row r="20" spans="1:7" ht="27.75" customHeight="1">
      <c r="A20" s="32" t="s">
        <v>187</v>
      </c>
      <c r="B20" s="20">
        <v>11883</v>
      </c>
      <c r="C20" s="20">
        <v>7630</v>
      </c>
      <c r="D20" s="20">
        <v>11056</v>
      </c>
      <c r="E20" s="5">
        <f t="shared" si="0"/>
        <v>93.040477993772612</v>
      </c>
      <c r="F20" s="20">
        <f t="shared" si="2"/>
        <v>3426</v>
      </c>
      <c r="G20" s="30">
        <f t="shared" si="1"/>
        <v>44.901703800786372</v>
      </c>
    </row>
    <row r="21" spans="1:7" ht="27.75" customHeight="1">
      <c r="A21" s="32" t="s">
        <v>218</v>
      </c>
      <c r="B21" s="20">
        <v>358</v>
      </c>
      <c r="C21" s="20">
        <v>4186</v>
      </c>
      <c r="D21" s="20">
        <v>265</v>
      </c>
      <c r="E21" s="5">
        <f t="shared" si="0"/>
        <v>74.022346368715091</v>
      </c>
      <c r="F21" s="20">
        <f t="shared" si="2"/>
        <v>-3921</v>
      </c>
      <c r="G21" s="30">
        <f t="shared" si="1"/>
        <v>-93.669374104156716</v>
      </c>
    </row>
    <row r="22" spans="1:7" ht="27.75" customHeight="1">
      <c r="A22" s="32" t="s">
        <v>219</v>
      </c>
      <c r="B22" s="20">
        <v>2043</v>
      </c>
      <c r="C22" s="20">
        <v>722</v>
      </c>
      <c r="D22" s="20">
        <v>1928</v>
      </c>
      <c r="E22" s="5">
        <f t="shared" si="0"/>
        <v>94.371023005384231</v>
      </c>
      <c r="F22" s="20">
        <f t="shared" si="2"/>
        <v>1206</v>
      </c>
      <c r="G22" s="30">
        <f t="shared" si="1"/>
        <v>167.0360110803324</v>
      </c>
    </row>
    <row r="23" spans="1:7" ht="27.75" customHeight="1">
      <c r="A23" s="32" t="s">
        <v>220</v>
      </c>
      <c r="B23" s="20">
        <v>29432</v>
      </c>
      <c r="C23" s="20">
        <v>20408</v>
      </c>
      <c r="D23" s="20">
        <v>29432</v>
      </c>
      <c r="E23" s="5">
        <f t="shared" si="0"/>
        <v>100</v>
      </c>
      <c r="F23" s="20">
        <f t="shared" si="2"/>
        <v>9024</v>
      </c>
      <c r="G23" s="30">
        <f t="shared" si="1"/>
        <v>44.217953743629948</v>
      </c>
    </row>
    <row r="24" spans="1:7" ht="27.75" customHeight="1" thickBot="1">
      <c r="A24" s="33" t="s">
        <v>221</v>
      </c>
      <c r="B24" s="34">
        <v>2792</v>
      </c>
      <c r="C24" s="34">
        <v>857</v>
      </c>
      <c r="D24" s="34">
        <v>2426</v>
      </c>
      <c r="E24" s="35">
        <f t="shared" si="0"/>
        <v>86.891117478510026</v>
      </c>
      <c r="F24" s="34">
        <f t="shared" si="2"/>
        <v>1569</v>
      </c>
      <c r="G24" s="36">
        <f t="shared" si="1"/>
        <v>183.08051341890314</v>
      </c>
    </row>
  </sheetData>
  <mergeCells count="8">
    <mergeCell ref="A1:G1"/>
    <mergeCell ref="F2:G2"/>
    <mergeCell ref="A3:A4"/>
    <mergeCell ref="B3:B4"/>
    <mergeCell ref="C3:C4"/>
    <mergeCell ref="D3:D4"/>
    <mergeCell ref="E3:E4"/>
    <mergeCell ref="F3:G3"/>
  </mergeCells>
  <phoneticPr fontId="89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/>
  <dimension ref="A1:E23"/>
  <sheetViews>
    <sheetView workbookViewId="0">
      <pane xSplit="1" ySplit="4" topLeftCell="B5" activePane="bottomRight" state="frozen"/>
      <selection activeCell="L15" sqref="L15"/>
      <selection pane="topRight" activeCell="L15" sqref="L15"/>
      <selection pane="bottomLeft" activeCell="L15" sqref="L15"/>
      <selection pane="bottomRight" activeCell="F1" sqref="F1"/>
    </sheetView>
  </sheetViews>
  <sheetFormatPr defaultRowHeight="14.25"/>
  <cols>
    <col min="1" max="1" width="32.375" customWidth="1"/>
    <col min="2" max="3" width="9.625" customWidth="1"/>
    <col min="4" max="5" width="11.625" customWidth="1"/>
  </cols>
  <sheetData>
    <row r="1" spans="1:5" ht="45" customHeight="1">
      <c r="A1" s="78" t="s">
        <v>263</v>
      </c>
      <c r="B1" s="78"/>
      <c r="C1" s="78"/>
      <c r="D1" s="78"/>
      <c r="E1" s="78"/>
    </row>
    <row r="2" spans="1:5" ht="24.75" customHeight="1" thickBot="1">
      <c r="A2" s="1" t="s">
        <v>28</v>
      </c>
      <c r="B2" s="1"/>
      <c r="C2" s="1"/>
      <c r="D2" s="87" t="s">
        <v>0</v>
      </c>
      <c r="E2" s="87"/>
    </row>
    <row r="3" spans="1:5" ht="30" customHeight="1">
      <c r="A3" s="88" t="s">
        <v>191</v>
      </c>
      <c r="B3" s="82" t="s">
        <v>270</v>
      </c>
      <c r="C3" s="82" t="s">
        <v>260</v>
      </c>
      <c r="D3" s="90" t="s">
        <v>192</v>
      </c>
      <c r="E3" s="91"/>
    </row>
    <row r="4" spans="1:5" ht="30" customHeight="1">
      <c r="A4" s="89"/>
      <c r="B4" s="96"/>
      <c r="C4" s="96"/>
      <c r="D4" s="18" t="s">
        <v>193</v>
      </c>
      <c r="E4" s="37" t="s">
        <v>194</v>
      </c>
    </row>
    <row r="5" spans="1:5" ht="27" customHeight="1">
      <c r="A5" s="47" t="s">
        <v>271</v>
      </c>
      <c r="B5" s="20">
        <f>B6+B20</f>
        <v>605000</v>
      </c>
      <c r="C5" s="20">
        <f>C6+C20</f>
        <v>575510</v>
      </c>
      <c r="D5" s="20">
        <f>B5-C5</f>
        <v>29490</v>
      </c>
      <c r="E5" s="30">
        <f t="shared" ref="E5:E22" si="0">(B5/C5-1)*100</f>
        <v>5.1241507532449493</v>
      </c>
    </row>
    <row r="6" spans="1:5" ht="27" customHeight="1">
      <c r="A6" s="31" t="s">
        <v>272</v>
      </c>
      <c r="B6" s="7">
        <f>B7+SUM(B9:B19)</f>
        <v>505000</v>
      </c>
      <c r="C6" s="7">
        <f>C7+SUM(C9:C19)</f>
        <v>480476</v>
      </c>
      <c r="D6" s="20">
        <f t="shared" ref="D6:D22" si="1">B6-C6</f>
        <v>24524</v>
      </c>
      <c r="E6" s="30">
        <f t="shared" si="0"/>
        <v>5.1041050957800094</v>
      </c>
    </row>
    <row r="7" spans="1:5" ht="27" customHeight="1">
      <c r="A7" s="32" t="s">
        <v>294</v>
      </c>
      <c r="B7" s="7">
        <v>205000</v>
      </c>
      <c r="C7" s="20">
        <v>184805</v>
      </c>
      <c r="D7" s="20">
        <f t="shared" si="1"/>
        <v>20195</v>
      </c>
      <c r="E7" s="30">
        <f t="shared" si="0"/>
        <v>10.927734639214304</v>
      </c>
    </row>
    <row r="8" spans="1:5" ht="27" customHeight="1">
      <c r="A8" s="32" t="s">
        <v>273</v>
      </c>
      <c r="B8" s="7">
        <v>64000</v>
      </c>
      <c r="C8" s="20">
        <v>53399</v>
      </c>
      <c r="D8" s="20">
        <f t="shared" si="1"/>
        <v>10601</v>
      </c>
      <c r="E8" s="30">
        <f t="shared" si="0"/>
        <v>19.852431693477413</v>
      </c>
    </row>
    <row r="9" spans="1:5" ht="27" customHeight="1">
      <c r="A9" s="32" t="s">
        <v>274</v>
      </c>
      <c r="B9" s="7">
        <v>95000</v>
      </c>
      <c r="C9" s="20">
        <v>89527</v>
      </c>
      <c r="D9" s="20">
        <f t="shared" si="1"/>
        <v>5473</v>
      </c>
      <c r="E9" s="30">
        <f t="shared" si="0"/>
        <v>6.1132395813553453</v>
      </c>
    </row>
    <row r="10" spans="1:5" ht="27" customHeight="1">
      <c r="A10" s="32" t="s">
        <v>275</v>
      </c>
      <c r="B10" s="7">
        <v>8000</v>
      </c>
      <c r="C10" s="20">
        <v>18269</v>
      </c>
      <c r="D10" s="20">
        <f t="shared" si="1"/>
        <v>-10269</v>
      </c>
      <c r="E10" s="30">
        <f t="shared" si="0"/>
        <v>-56.209973178608571</v>
      </c>
    </row>
    <row r="11" spans="1:5" ht="27" customHeight="1">
      <c r="A11" s="32" t="s">
        <v>276</v>
      </c>
      <c r="B11" s="7">
        <v>23000</v>
      </c>
      <c r="C11" s="20">
        <v>20857</v>
      </c>
      <c r="D11" s="20">
        <f t="shared" si="1"/>
        <v>2143</v>
      </c>
      <c r="E11" s="30">
        <f t="shared" si="0"/>
        <v>10.274727909095272</v>
      </c>
    </row>
    <row r="12" spans="1:5" ht="27" customHeight="1">
      <c r="A12" s="32" t="s">
        <v>277</v>
      </c>
      <c r="B12" s="7">
        <v>17600</v>
      </c>
      <c r="C12" s="20">
        <v>15851</v>
      </c>
      <c r="D12" s="20">
        <f t="shared" si="1"/>
        <v>1749</v>
      </c>
      <c r="E12" s="30">
        <f t="shared" si="0"/>
        <v>11.034004163775158</v>
      </c>
    </row>
    <row r="13" spans="1:5" ht="27" customHeight="1">
      <c r="A13" s="32" t="s">
        <v>278</v>
      </c>
      <c r="B13" s="7">
        <v>10000</v>
      </c>
      <c r="C13" s="20">
        <v>9364</v>
      </c>
      <c r="D13" s="20">
        <f t="shared" si="1"/>
        <v>636</v>
      </c>
      <c r="E13" s="30">
        <f t="shared" si="0"/>
        <v>6.7919692439128543</v>
      </c>
    </row>
    <row r="14" spans="1:5" ht="27" customHeight="1">
      <c r="A14" s="32" t="s">
        <v>279</v>
      </c>
      <c r="B14" s="7">
        <v>52700</v>
      </c>
      <c r="C14" s="20">
        <v>50577</v>
      </c>
      <c r="D14" s="20">
        <f t="shared" si="1"/>
        <v>2123</v>
      </c>
      <c r="E14" s="30">
        <f t="shared" si="0"/>
        <v>4.1975601558020381</v>
      </c>
    </row>
    <row r="15" spans="1:5" ht="27" customHeight="1">
      <c r="A15" s="32" t="s">
        <v>280</v>
      </c>
      <c r="B15" s="7">
        <v>54800</v>
      </c>
      <c r="C15" s="20">
        <v>53751</v>
      </c>
      <c r="D15" s="20">
        <f t="shared" si="1"/>
        <v>1049</v>
      </c>
      <c r="E15" s="30">
        <f t="shared" si="0"/>
        <v>1.9515915982958543</v>
      </c>
    </row>
    <row r="16" spans="1:5" ht="27" customHeight="1">
      <c r="A16" s="32" t="s">
        <v>281</v>
      </c>
      <c r="B16" s="7">
        <v>2800</v>
      </c>
      <c r="C16" s="20">
        <v>2636</v>
      </c>
      <c r="D16" s="20">
        <f t="shared" si="1"/>
        <v>164</v>
      </c>
      <c r="E16" s="30">
        <f t="shared" si="0"/>
        <v>6.221547799696503</v>
      </c>
    </row>
    <row r="17" spans="1:5" ht="27" customHeight="1">
      <c r="A17" s="32" t="s">
        <v>282</v>
      </c>
      <c r="B17" s="7">
        <v>29000</v>
      </c>
      <c r="C17" s="20">
        <v>28268</v>
      </c>
      <c r="D17" s="20">
        <f t="shared" si="1"/>
        <v>732</v>
      </c>
      <c r="E17" s="30">
        <f t="shared" si="0"/>
        <v>2.5895004952596556</v>
      </c>
    </row>
    <row r="18" spans="1:5" ht="27" customHeight="1">
      <c r="A18" s="32" t="s">
        <v>283</v>
      </c>
      <c r="B18" s="7">
        <v>2000</v>
      </c>
      <c r="C18" s="20">
        <v>1751</v>
      </c>
      <c r="D18" s="20">
        <f t="shared" si="1"/>
        <v>249</v>
      </c>
      <c r="E18" s="30">
        <f t="shared" si="0"/>
        <v>14.220445459737284</v>
      </c>
    </row>
    <row r="19" spans="1:5" ht="27" customHeight="1">
      <c r="A19" s="32" t="s">
        <v>284</v>
      </c>
      <c r="B19" s="7">
        <v>5100</v>
      </c>
      <c r="C19" s="20">
        <v>4820</v>
      </c>
      <c r="D19" s="20">
        <f t="shared" si="1"/>
        <v>280</v>
      </c>
      <c r="E19" s="30">
        <f t="shared" si="0"/>
        <v>5.8091286307053958</v>
      </c>
    </row>
    <row r="20" spans="1:5" ht="27" customHeight="1">
      <c r="A20" s="31" t="s">
        <v>285</v>
      </c>
      <c r="B20" s="20">
        <f>SUM(B21:B22)+B23</f>
        <v>100000</v>
      </c>
      <c r="C20" s="20">
        <f>SUM(C21:C22)+C23</f>
        <v>95034</v>
      </c>
      <c r="D20" s="20">
        <f t="shared" si="1"/>
        <v>4966</v>
      </c>
      <c r="E20" s="30">
        <f t="shared" si="0"/>
        <v>5.2254982427341723</v>
      </c>
    </row>
    <row r="21" spans="1:5" ht="27" customHeight="1">
      <c r="A21" s="32" t="s">
        <v>296</v>
      </c>
      <c r="B21" s="20">
        <v>30000</v>
      </c>
      <c r="C21" s="20">
        <v>29639</v>
      </c>
      <c r="D21" s="20">
        <f t="shared" si="1"/>
        <v>361</v>
      </c>
      <c r="E21" s="30">
        <f t="shared" si="0"/>
        <v>1.2179898107223641</v>
      </c>
    </row>
    <row r="22" spans="1:5" ht="27" customHeight="1">
      <c r="A22" s="32" t="s">
        <v>305</v>
      </c>
      <c r="B22" s="20">
        <v>11000</v>
      </c>
      <c r="C22" s="20">
        <v>9504</v>
      </c>
      <c r="D22" s="20">
        <f t="shared" si="1"/>
        <v>1496</v>
      </c>
      <c r="E22" s="30">
        <f t="shared" si="0"/>
        <v>15.740740740740744</v>
      </c>
    </row>
    <row r="23" spans="1:5" ht="27" customHeight="1" thickBot="1">
      <c r="A23" s="33" t="s">
        <v>306</v>
      </c>
      <c r="B23" s="34">
        <v>59000</v>
      </c>
      <c r="C23" s="34">
        <v>55891</v>
      </c>
      <c r="D23" s="34">
        <f>B23-C23</f>
        <v>3109</v>
      </c>
      <c r="E23" s="36">
        <f>(B23/C23-1)*100</f>
        <v>5.5626129430498716</v>
      </c>
    </row>
  </sheetData>
  <mergeCells count="6">
    <mergeCell ref="A1:E1"/>
    <mergeCell ref="D2:E2"/>
    <mergeCell ref="A3:A4"/>
    <mergeCell ref="B3:B4"/>
    <mergeCell ref="C3:C4"/>
    <mergeCell ref="D3:E3"/>
  </mergeCells>
  <phoneticPr fontId="1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pane xSplit="1" ySplit="4" topLeftCell="B15" activePane="bottomRight" state="frozen"/>
      <selection activeCell="L15" sqref="L15"/>
      <selection pane="topRight" activeCell="L15" sqref="L15"/>
      <selection pane="bottomLeft" activeCell="L15" sqref="L15"/>
      <selection pane="bottomRight" activeCell="F26" sqref="F26"/>
    </sheetView>
  </sheetViews>
  <sheetFormatPr defaultRowHeight="14.25"/>
  <cols>
    <col min="1" max="1" width="25.875" customWidth="1"/>
    <col min="2" max="3" width="10.375" customWidth="1"/>
    <col min="4" max="5" width="12.125" customWidth="1"/>
  </cols>
  <sheetData>
    <row r="1" spans="1:5" ht="41.25" customHeight="1">
      <c r="A1" s="78" t="s">
        <v>178</v>
      </c>
      <c r="B1" s="78"/>
      <c r="C1" s="78"/>
      <c r="D1" s="78"/>
      <c r="E1" s="78"/>
    </row>
    <row r="2" spans="1:5" ht="25.5" customHeight="1" thickBot="1">
      <c r="A2" s="14" t="s">
        <v>29</v>
      </c>
      <c r="B2" s="14"/>
      <c r="C2" s="14"/>
      <c r="D2" s="100" t="s">
        <v>0</v>
      </c>
      <c r="E2" s="100"/>
    </row>
    <row r="3" spans="1:5" ht="32.25" customHeight="1">
      <c r="A3" s="88" t="s">
        <v>77</v>
      </c>
      <c r="B3" s="82" t="s">
        <v>270</v>
      </c>
      <c r="C3" s="82" t="s">
        <v>260</v>
      </c>
      <c r="D3" s="90" t="s">
        <v>179</v>
      </c>
      <c r="E3" s="91"/>
    </row>
    <row r="4" spans="1:5" ht="32.25" customHeight="1">
      <c r="A4" s="89"/>
      <c r="B4" s="96"/>
      <c r="C4" s="96"/>
      <c r="D4" s="18" t="s">
        <v>25</v>
      </c>
      <c r="E4" s="37" t="s">
        <v>62</v>
      </c>
    </row>
    <row r="5" spans="1:5" ht="24.75" customHeight="1">
      <c r="A5" s="29" t="s">
        <v>79</v>
      </c>
      <c r="B5" s="7">
        <f>SUM(B6:B26)</f>
        <v>1238800</v>
      </c>
      <c r="C5" s="7">
        <f>SUM(C6:C26)</f>
        <v>1191788.8400000001</v>
      </c>
      <c r="D5" s="7">
        <f>B5-C5</f>
        <v>47011.159999999916</v>
      </c>
      <c r="E5" s="30">
        <f>(B5/C5-1)*100</f>
        <v>3.9445880362497743</v>
      </c>
    </row>
    <row r="6" spans="1:5" ht="24.75" customHeight="1">
      <c r="A6" s="32" t="s">
        <v>6</v>
      </c>
      <c r="B6" s="7">
        <v>151390</v>
      </c>
      <c r="C6" s="17">
        <v>147987</v>
      </c>
      <c r="D6" s="7">
        <f t="shared" ref="D6:D25" si="0">B6-C6</f>
        <v>3403</v>
      </c>
      <c r="E6" s="30">
        <f t="shared" ref="E6:E25" si="1">(B6/C6-1)*100</f>
        <v>2.299526309743416</v>
      </c>
    </row>
    <row r="7" spans="1:5" ht="24.75" customHeight="1">
      <c r="A7" s="32" t="s">
        <v>7</v>
      </c>
      <c r="B7" s="7">
        <f>58468-2639</f>
        <v>55829</v>
      </c>
      <c r="C7" s="17">
        <v>56622</v>
      </c>
      <c r="D7" s="7">
        <f t="shared" si="0"/>
        <v>-793</v>
      </c>
      <c r="E7" s="30">
        <f t="shared" si="1"/>
        <v>-1.4005157006110713</v>
      </c>
    </row>
    <row r="8" spans="1:5" ht="24.75" customHeight="1">
      <c r="A8" s="32" t="s">
        <v>80</v>
      </c>
      <c r="B8" s="7">
        <v>213458</v>
      </c>
      <c r="C8" s="17">
        <v>209961.99</v>
      </c>
      <c r="D8" s="7">
        <f t="shared" si="0"/>
        <v>3496.0100000000093</v>
      </c>
      <c r="E8" s="30">
        <f t="shared" si="1"/>
        <v>1.6650680439826315</v>
      </c>
    </row>
    <row r="9" spans="1:5" ht="24.75" customHeight="1">
      <c r="A9" s="32" t="s">
        <v>12</v>
      </c>
      <c r="B9" s="7">
        <v>25100</v>
      </c>
      <c r="C9" s="17">
        <v>25080</v>
      </c>
      <c r="D9" s="7">
        <f t="shared" si="0"/>
        <v>20</v>
      </c>
      <c r="E9" s="30">
        <f t="shared" si="1"/>
        <v>7.9744816586924117E-2</v>
      </c>
    </row>
    <row r="10" spans="1:5" ht="24.75" customHeight="1">
      <c r="A10" s="32" t="s">
        <v>320</v>
      </c>
      <c r="B10" s="7">
        <v>9542</v>
      </c>
      <c r="C10" s="17">
        <v>8875</v>
      </c>
      <c r="D10" s="7">
        <f t="shared" si="0"/>
        <v>667</v>
      </c>
      <c r="E10" s="30">
        <f t="shared" si="1"/>
        <v>7.5154929577464724</v>
      </c>
    </row>
    <row r="11" spans="1:5" ht="24.75" customHeight="1">
      <c r="A11" s="32" t="s">
        <v>8</v>
      </c>
      <c r="B11" s="7">
        <v>208452</v>
      </c>
      <c r="C11" s="17">
        <v>202352</v>
      </c>
      <c r="D11" s="7">
        <f t="shared" si="0"/>
        <v>6100</v>
      </c>
      <c r="E11" s="30">
        <f t="shared" si="1"/>
        <v>3.0145489048786223</v>
      </c>
    </row>
    <row r="12" spans="1:5" ht="24.75" customHeight="1">
      <c r="A12" s="32" t="s">
        <v>321</v>
      </c>
      <c r="B12" s="7">
        <v>109753</v>
      </c>
      <c r="C12" s="17">
        <v>105411</v>
      </c>
      <c r="D12" s="7">
        <f t="shared" si="0"/>
        <v>4342</v>
      </c>
      <c r="E12" s="30">
        <f t="shared" si="1"/>
        <v>4.1191147033990738</v>
      </c>
    </row>
    <row r="13" spans="1:5" ht="24.75" customHeight="1">
      <c r="A13" s="32" t="s">
        <v>309</v>
      </c>
      <c r="B13" s="7">
        <v>51452</v>
      </c>
      <c r="C13" s="17">
        <v>46717</v>
      </c>
      <c r="D13" s="7">
        <f t="shared" si="0"/>
        <v>4735</v>
      </c>
      <c r="E13" s="30">
        <f t="shared" si="1"/>
        <v>10.135496714258196</v>
      </c>
    </row>
    <row r="14" spans="1:5" ht="24.75" customHeight="1">
      <c r="A14" s="32" t="s">
        <v>9</v>
      </c>
      <c r="B14" s="7">
        <v>178438</v>
      </c>
      <c r="C14" s="17">
        <v>176958</v>
      </c>
      <c r="D14" s="7">
        <f t="shared" si="0"/>
        <v>1480</v>
      </c>
      <c r="E14" s="30">
        <f t="shared" si="1"/>
        <v>0.83635664960046707</v>
      </c>
    </row>
    <row r="15" spans="1:5" ht="24.75" customHeight="1">
      <c r="A15" s="32" t="s">
        <v>14</v>
      </c>
      <c r="B15" s="7">
        <v>138458</v>
      </c>
      <c r="C15" s="17">
        <v>135515</v>
      </c>
      <c r="D15" s="7">
        <f t="shared" si="0"/>
        <v>2943</v>
      </c>
      <c r="E15" s="30">
        <f t="shared" si="1"/>
        <v>2.1717153082684515</v>
      </c>
    </row>
    <row r="16" spans="1:5" ht="24.75" customHeight="1">
      <c r="A16" s="32" t="s">
        <v>82</v>
      </c>
      <c r="B16" s="7">
        <v>16546</v>
      </c>
      <c r="C16" s="17">
        <v>15775.23</v>
      </c>
      <c r="D16" s="7">
        <f t="shared" si="0"/>
        <v>770.77000000000044</v>
      </c>
      <c r="E16" s="30">
        <f t="shared" si="1"/>
        <v>4.8859509496850473</v>
      </c>
    </row>
    <row r="17" spans="1:5" ht="24.75" customHeight="1">
      <c r="A17" s="32" t="s">
        <v>15</v>
      </c>
      <c r="B17" s="7">
        <f>10689-1128</f>
        <v>9561</v>
      </c>
      <c r="C17" s="17">
        <v>10404</v>
      </c>
      <c r="D17" s="7">
        <f t="shared" si="0"/>
        <v>-843</v>
      </c>
      <c r="E17" s="30">
        <f t="shared" si="1"/>
        <v>-8.1026528258362198</v>
      </c>
    </row>
    <row r="18" spans="1:5" ht="24.75" customHeight="1">
      <c r="A18" s="32" t="s">
        <v>311</v>
      </c>
      <c r="B18" s="7">
        <v>4687</v>
      </c>
      <c r="C18" s="17">
        <v>4503</v>
      </c>
      <c r="D18" s="7">
        <f t="shared" si="0"/>
        <v>184</v>
      </c>
      <c r="E18" s="30">
        <f t="shared" si="1"/>
        <v>4.0861647790362055</v>
      </c>
    </row>
    <row r="19" spans="1:5" ht="24.75" customHeight="1">
      <c r="A19" s="32" t="s">
        <v>312</v>
      </c>
      <c r="B19" s="7">
        <v>89</v>
      </c>
      <c r="C19" s="17">
        <v>30</v>
      </c>
      <c r="D19" s="7">
        <f t="shared" si="0"/>
        <v>59</v>
      </c>
      <c r="E19" s="30">
        <f t="shared" si="1"/>
        <v>196.66666666666669</v>
      </c>
    </row>
    <row r="20" spans="1:5" ht="24.75" customHeight="1">
      <c r="A20" s="32" t="s">
        <v>322</v>
      </c>
      <c r="B20" s="7">
        <v>11518</v>
      </c>
      <c r="C20" s="17">
        <v>11114.62</v>
      </c>
      <c r="D20" s="7">
        <f t="shared" si="0"/>
        <v>403.3799999999992</v>
      </c>
      <c r="E20" s="30">
        <f t="shared" si="1"/>
        <v>3.6292738753101794</v>
      </c>
    </row>
    <row r="21" spans="1:5" ht="24.75" customHeight="1">
      <c r="A21" s="32" t="s">
        <v>313</v>
      </c>
      <c r="B21" s="7">
        <v>5643</v>
      </c>
      <c r="C21" s="17">
        <v>697</v>
      </c>
      <c r="D21" s="7">
        <f t="shared" si="0"/>
        <v>4946</v>
      </c>
      <c r="E21" s="30">
        <f t="shared" si="1"/>
        <v>709.6126255380201</v>
      </c>
    </row>
    <row r="22" spans="1:5" ht="24.75" customHeight="1">
      <c r="A22" s="32" t="s">
        <v>314</v>
      </c>
      <c r="B22" s="7">
        <v>1988</v>
      </c>
      <c r="C22" s="17">
        <v>1928</v>
      </c>
      <c r="D22" s="7">
        <f t="shared" si="0"/>
        <v>60</v>
      </c>
      <c r="E22" s="30">
        <f t="shared" si="1"/>
        <v>3.1120331950207358</v>
      </c>
    </row>
    <row r="23" spans="1:5" ht="24.75" customHeight="1">
      <c r="A23" s="32" t="s">
        <v>315</v>
      </c>
      <c r="B23" s="7">
        <v>4712</v>
      </c>
      <c r="C23" s="17"/>
      <c r="D23" s="7">
        <f t="shared" si="0"/>
        <v>4712</v>
      </c>
      <c r="E23" s="30"/>
    </row>
    <row r="24" spans="1:5" ht="24.75" customHeight="1">
      <c r="A24" s="32" t="s">
        <v>323</v>
      </c>
      <c r="B24" s="7">
        <v>34984</v>
      </c>
      <c r="C24" s="17">
        <v>29432</v>
      </c>
      <c r="D24" s="7">
        <f t="shared" si="0"/>
        <v>5552</v>
      </c>
      <c r="E24" s="30">
        <f t="shared" si="1"/>
        <v>18.863821690676819</v>
      </c>
    </row>
    <row r="25" spans="1:5" ht="24.75" customHeight="1">
      <c r="A25" s="32" t="s">
        <v>83</v>
      </c>
      <c r="B25" s="7">
        <v>3200</v>
      </c>
      <c r="C25" s="17">
        <v>2426</v>
      </c>
      <c r="D25" s="7">
        <f t="shared" si="0"/>
        <v>774</v>
      </c>
      <c r="E25" s="30">
        <f t="shared" si="1"/>
        <v>31.904369332234129</v>
      </c>
    </row>
    <row r="26" spans="1:5" ht="24.75" customHeight="1" thickBot="1">
      <c r="A26" s="33" t="s">
        <v>316</v>
      </c>
      <c r="B26" s="40">
        <v>4000</v>
      </c>
      <c r="C26" s="40"/>
      <c r="D26" s="40">
        <f>B26-C26</f>
        <v>4000</v>
      </c>
      <c r="E26" s="36"/>
    </row>
  </sheetData>
  <mergeCells count="6">
    <mergeCell ref="A1:E1"/>
    <mergeCell ref="D2:E2"/>
    <mergeCell ref="A3:A4"/>
    <mergeCell ref="B3:B4"/>
    <mergeCell ref="C3:C4"/>
    <mergeCell ref="D3:E3"/>
  </mergeCells>
  <phoneticPr fontId="89" type="noConversion"/>
  <printOptions horizontalCentered="1"/>
  <pageMargins left="0.9055118110236221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2018年全县一般公共预算收入 </vt:lpstr>
      <vt:lpstr>2018年全县一般公共预算支出</vt:lpstr>
      <vt:lpstr>2018年政府性基金收支 </vt:lpstr>
      <vt:lpstr>2018年国有资本经营收支预算</vt:lpstr>
      <vt:lpstr>2018年社保基金收支预算执行情况</vt:lpstr>
      <vt:lpstr>2018年本级一般公共预算收入 </vt:lpstr>
      <vt:lpstr>2018年本级一般公共预算支出</vt:lpstr>
      <vt:lpstr>2019年全县一般公共收入预算</vt:lpstr>
      <vt:lpstr>2019年全县一般公共支出预算</vt:lpstr>
      <vt:lpstr>2019年政府性基金收支预算 </vt:lpstr>
      <vt:lpstr>2019年国有资本经营收支预算 </vt:lpstr>
      <vt:lpstr>2019年社保基金收支预算</vt:lpstr>
      <vt:lpstr>2019年县本级一般公共收入预算  </vt:lpstr>
      <vt:lpstr>2019年县本级一般公共支出预算</vt:lpstr>
      <vt:lpstr>2019年县本级一般公共预算基本支出经济分类明细表</vt:lpstr>
      <vt:lpstr>2019年县级财政拨款三公经费预算表</vt:lpstr>
      <vt:lpstr>如东县政府债务余额情况表</vt:lpstr>
      <vt:lpstr>如东县政府债券发行情况表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2016-02-04T07:05:33Z</cp:lastPrinted>
  <dcterms:created xsi:type="dcterms:W3CDTF">1996-12-17T01:32:42Z</dcterms:created>
  <dcterms:modified xsi:type="dcterms:W3CDTF">2019-01-29T06:20:15Z</dcterms:modified>
</cp:coreProperties>
</file>